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jrvasquez\OneDrive - Superintendencia de Bancos\Desktop\EStadisticas Financieras - Junio 2024\ES - 2024\"/>
    </mc:Choice>
  </mc:AlternateContent>
  <xr:revisionPtr revIDLastSave="0" documentId="13_ncr:1_{2AC1A192-EF0E-4AC3-A1C4-51441C3AA23F}" xr6:coauthVersionLast="47" xr6:coauthVersionMax="47" xr10:uidLastSave="{00000000-0000-0000-0000-000000000000}"/>
  <bookViews>
    <workbookView xWindow="28680" yWindow="1815" windowWidth="29040" windowHeight="1572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2" i="1" l="1"/>
  <c r="B41" i="1"/>
  <c r="C40" i="1"/>
  <c r="B40" i="1"/>
  <c r="C39" i="1"/>
  <c r="B39" i="1"/>
  <c r="B38" i="1"/>
  <c r="C37" i="1"/>
  <c r="B37" i="1"/>
  <c r="B36" i="1"/>
  <c r="B35" i="1"/>
  <c r="C34" i="1"/>
  <c r="B34" i="1"/>
  <c r="C33" i="1"/>
  <c r="B33" i="1"/>
  <c r="C32" i="1"/>
  <c r="B32" i="1"/>
  <c r="C31" i="1"/>
  <c r="B31" i="1"/>
  <c r="C30" i="1"/>
  <c r="B30" i="1"/>
  <c r="C29" i="1"/>
  <c r="B29" i="1"/>
  <c r="B28" i="1"/>
  <c r="C27" i="1"/>
  <c r="B27" i="1"/>
  <c r="B26" i="1"/>
  <c r="C25" i="1"/>
  <c r="B25" i="1"/>
  <c r="C24" i="1"/>
  <c r="B24" i="1"/>
  <c r="B23" i="1"/>
  <c r="B22" i="1"/>
  <c r="C21" i="1"/>
  <c r="B21" i="1"/>
  <c r="C20" i="1"/>
  <c r="B20" i="1"/>
  <c r="C18" i="1"/>
  <c r="B18" i="1"/>
  <c r="C17" i="1"/>
  <c r="B17" i="1"/>
  <c r="C16" i="1"/>
  <c r="B16" i="1"/>
  <c r="B15" i="1"/>
  <c r="C14" i="1"/>
  <c r="B14" i="1"/>
  <c r="C13" i="1"/>
  <c r="B13" i="1"/>
  <c r="C12" i="1"/>
  <c r="B12" i="1"/>
  <c r="C11" i="1"/>
  <c r="B11" i="1"/>
  <c r="C10" i="1"/>
  <c r="B10" i="1"/>
  <c r="G32" i="1" l="1"/>
  <c r="H32" i="1"/>
  <c r="G19" i="1"/>
  <c r="H19" i="1"/>
  <c r="G10" i="1"/>
  <c r="H10" i="1"/>
  <c r="H43" i="1" l="1"/>
  <c r="G43" i="1"/>
  <c r="F32" i="1"/>
  <c r="E32" i="1"/>
  <c r="F19" i="1"/>
  <c r="E19" i="1"/>
  <c r="F10" i="1"/>
  <c r="E10" i="1"/>
  <c r="D32" i="1"/>
  <c r="D19" i="1"/>
  <c r="D10" i="1"/>
  <c r="C19" i="1" l="1"/>
  <c r="B19" i="1"/>
  <c r="F43" i="1"/>
  <c r="E43" i="1"/>
  <c r="D43" i="1"/>
  <c r="C43" i="1" l="1"/>
  <c r="B43" i="1"/>
</calcChain>
</file>

<file path=xl/sharedStrings.xml><?xml version="1.0" encoding="utf-8"?>
<sst xmlns="http://schemas.openxmlformats.org/spreadsheetml/2006/main" count="44" uniqueCount="43">
  <si>
    <t>Detalle de cuentas completo</t>
  </si>
  <si>
    <t>TOTAL DE ACTIVO</t>
  </si>
  <si>
    <t>Caja, Efectivo y Equivalente de Efectivo</t>
  </si>
  <si>
    <t xml:space="preserve">Depósitos en Bancos </t>
  </si>
  <si>
    <t>Cuentas por Cobrar Neto</t>
  </si>
  <si>
    <t>Gastos e Impuestos Pagados por Anticipado</t>
  </si>
  <si>
    <t xml:space="preserve"> Prestamos Neto</t>
  </si>
  <si>
    <t>Inversiones en Valores Neto</t>
  </si>
  <si>
    <t>Activo Fijo (Neto)</t>
  </si>
  <si>
    <t>Activos Varios</t>
  </si>
  <si>
    <t xml:space="preserve">PASIVOS </t>
  </si>
  <si>
    <t xml:space="preserve">Cuentas por pagar -  Proveedores </t>
  </si>
  <si>
    <t>Cuentas por pagar - Relacionadas</t>
  </si>
  <si>
    <t xml:space="preserve">Depositos por pagar </t>
  </si>
  <si>
    <t>Utilidades a socios por pagar</t>
  </si>
  <si>
    <t>Gastos acumulados por pagar</t>
  </si>
  <si>
    <t>Impuestos  por pagar</t>
  </si>
  <si>
    <t>Depositos recibidos</t>
  </si>
  <si>
    <t>Ingresos diferidos</t>
  </si>
  <si>
    <t xml:space="preserve">Intereses acumulados por pagar </t>
  </si>
  <si>
    <t>Provisión para prestaciones laborales</t>
  </si>
  <si>
    <t>Otras cuentas por pagar</t>
  </si>
  <si>
    <t>Otros pasivos</t>
  </si>
  <si>
    <t>FONDOS DE CAPITAL</t>
  </si>
  <si>
    <t>Capital Pagado</t>
  </si>
  <si>
    <t>Otras Reservas</t>
  </si>
  <si>
    <t>Resultados Acumulados de Períodos (Años Fiscales) Anteriores</t>
  </si>
  <si>
    <t>Reorganización de entidades bajo control común</t>
  </si>
  <si>
    <t>Resultados del Período</t>
  </si>
  <si>
    <t>Ganancia o Pérdida en Valores Disp. para la Venta</t>
  </si>
  <si>
    <t>Superávit por revaluación</t>
  </si>
  <si>
    <t>Participación no controladora</t>
  </si>
  <si>
    <t>TOTAL DE PASIVO Y CAPITAL</t>
  </si>
  <si>
    <r>
      <rPr>
        <b/>
        <u/>
        <sz val="11"/>
        <color theme="1"/>
        <rFont val="Calibri"/>
        <family val="2"/>
        <scheme val="minor"/>
      </rPr>
      <t>Nota:</t>
    </r>
    <r>
      <rPr>
        <sz val="11"/>
        <color theme="1"/>
        <rFont val="Calibri"/>
        <family val="2"/>
        <scheme val="minor"/>
      </rPr>
      <t xml:space="preserve">
•La publicación de la información financiera consolidada de las empresas fiduciarias, no incluye la información de los bancos con licencia fiduciaria y bancos oficiales.
•El patrimonio administrado en fideicomiso, no forman parte de los bienes de las empresas fiduciarias. Es decir, cada fideicomiso lleva una contabilidad separada al de la empresa de acuerdo a lo establecido en el artículo 29 de la Ley 21 del 10 de mayo de 2017. 
</t>
    </r>
  </si>
  <si>
    <t>Ganancia o Perdida por Cobertura de Flujo de Efectivo</t>
  </si>
  <si>
    <t>Ganancia (Perdida) en Conversión de Moneda</t>
  </si>
  <si>
    <t>VARIACION ABSOLUTA</t>
  </si>
  <si>
    <t>%</t>
  </si>
  <si>
    <t xml:space="preserve">Al 31 de Diciembre </t>
  </si>
  <si>
    <t xml:space="preserve">Al 31 de Marzo </t>
  </si>
  <si>
    <t>Al 30 de Junio</t>
  </si>
  <si>
    <t xml:space="preserve">Al 30 de Septiembre </t>
  </si>
  <si>
    <t>CENTRO FIDUCIARIO INTERNACIONAL
BALANCE DE SITUACION CONSOLIDADO DE LAS EMPRESAS VINCULADAS A BANCOS
DE DICIEMBRE 2023 A DICIEMBRE 2024
(EN BALBOAS)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</si>
</sst>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9"/>
      <color theme="1"/>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b/>
      <sz val="9"/>
      <name val="Calibri"/>
      <family val="2"/>
      <scheme val="minor"/>
    </font>
    <font>
      <b/>
      <u/>
      <sz val="11"/>
      <color theme="1"/>
      <name val="Calibri"/>
      <family val="2"/>
      <scheme val="minor"/>
    </font>
    <font>
      <sz val="11"/>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7">
    <xf numFmtId="0" fontId="0" fillId="0" borderId="0" xfId="0"/>
    <xf numFmtId="0" fontId="5" fillId="3" borderId="1" xfId="0" applyFont="1" applyFill="1" applyBorder="1" applyAlignment="1">
      <alignment vertical="center"/>
    </xf>
    <xf numFmtId="0" fontId="6" fillId="4" borderId="1" xfId="0" applyFont="1" applyFill="1" applyBorder="1" applyAlignment="1">
      <alignment vertical="center"/>
    </xf>
    <xf numFmtId="0" fontId="6" fillId="5" borderId="1" xfId="0" applyFont="1" applyFill="1" applyBorder="1" applyAlignment="1">
      <alignment vertical="center"/>
    </xf>
    <xf numFmtId="0" fontId="6" fillId="5" borderId="1" xfId="0" applyFont="1" applyFill="1" applyBorder="1" applyAlignment="1">
      <alignment horizontal="left" vertical="center"/>
    </xf>
    <xf numFmtId="0" fontId="7" fillId="5" borderId="1" xfId="0" applyFont="1" applyFill="1" applyBorder="1" applyAlignment="1">
      <alignment horizontal="left" vertical="center"/>
    </xf>
    <xf numFmtId="0" fontId="4" fillId="0" borderId="1" xfId="0" applyFont="1" applyBorder="1"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37" fontId="0" fillId="0" borderId="0" xfId="0" applyNumberFormat="1" applyAlignment="1">
      <alignment vertical="center"/>
    </xf>
    <xf numFmtId="37" fontId="3" fillId="3" borderId="1" xfId="1" applyNumberFormat="1" applyFont="1" applyFill="1" applyBorder="1" applyAlignment="1">
      <alignment vertical="center"/>
    </xf>
    <xf numFmtId="165" fontId="3" fillId="3" borderId="1" xfId="2" applyNumberFormat="1" applyFont="1" applyFill="1" applyBorder="1" applyAlignment="1">
      <alignment horizontal="right" vertical="center"/>
    </xf>
    <xf numFmtId="164" fontId="3" fillId="3" borderId="1" xfId="1" applyNumberFormat="1" applyFont="1" applyFill="1" applyBorder="1" applyAlignment="1">
      <alignment vertical="center"/>
    </xf>
    <xf numFmtId="37" fontId="1" fillId="5" borderId="1" xfId="1" applyNumberFormat="1" applyFont="1" applyFill="1" applyBorder="1" applyAlignment="1">
      <alignment vertical="center"/>
    </xf>
    <xf numFmtId="165" fontId="1" fillId="5" borderId="1" xfId="2" applyNumberFormat="1" applyFont="1" applyFill="1" applyBorder="1" applyAlignment="1">
      <alignment horizontal="right" vertical="center"/>
    </xf>
    <xf numFmtId="164" fontId="1" fillId="5" borderId="1" xfId="1" applyNumberFormat="1" applyFont="1" applyFill="1" applyBorder="1" applyAlignment="1">
      <alignment vertical="center"/>
    </xf>
    <xf numFmtId="0" fontId="5" fillId="3" borderId="1" xfId="0" applyFont="1" applyFill="1" applyBorder="1" applyAlignment="1">
      <alignment horizontal="left" vertical="center"/>
    </xf>
    <xf numFmtId="0" fontId="8" fillId="3" borderId="1" xfId="0" applyFont="1" applyFill="1" applyBorder="1" applyAlignment="1">
      <alignment horizontal="left" vertical="center"/>
    </xf>
    <xf numFmtId="37" fontId="1" fillId="0" borderId="1" xfId="1" applyNumberFormat="1" applyFont="1" applyFill="1" applyBorder="1" applyAlignment="1">
      <alignment vertical="center"/>
    </xf>
    <xf numFmtId="37" fontId="10" fillId="5" borderId="1" xfId="1" applyNumberFormat="1" applyFont="1" applyFill="1" applyBorder="1" applyAlignment="1">
      <alignment vertical="center"/>
    </xf>
    <xf numFmtId="164" fontId="0" fillId="0" borderId="0" xfId="0" applyNumberFormat="1" applyAlignment="1">
      <alignment vertical="center"/>
    </xf>
    <xf numFmtId="164" fontId="1" fillId="0" borderId="1" xfId="1" applyNumberFormat="1" applyFont="1" applyFill="1" applyBorder="1" applyAlignment="1">
      <alignment vertical="center"/>
    </xf>
    <xf numFmtId="164" fontId="10" fillId="0" borderId="1" xfId="1" applyNumberFormat="1" applyFont="1" applyFill="1" applyBorder="1" applyAlignment="1">
      <alignment vertical="center"/>
    </xf>
    <xf numFmtId="0" fontId="2" fillId="2" borderId="0" xfId="0" applyFont="1" applyFill="1" applyAlignment="1">
      <alignment horizontal="center" vertical="center" wrapText="1"/>
    </xf>
    <xf numFmtId="0" fontId="0" fillId="0" borderId="0" xfId="0"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6"/>
  <sheetViews>
    <sheetView tabSelected="1" topLeftCell="A6" zoomScaleNormal="100" workbookViewId="0">
      <selection activeCell="N22" sqref="N22"/>
    </sheetView>
  </sheetViews>
  <sheetFormatPr baseColWidth="10" defaultColWidth="9.1796875" defaultRowHeight="14.5" x14ac:dyDescent="0.35"/>
  <cols>
    <col min="1" max="1" width="45.81640625" style="7" bestFit="1" customWidth="1"/>
    <col min="2" max="8" width="15.7265625" style="7" customWidth="1"/>
    <col min="9" max="16384" width="9.1796875" style="7"/>
  </cols>
  <sheetData>
    <row r="1" spans="1:8" x14ac:dyDescent="0.35">
      <c r="B1" s="8"/>
      <c r="C1" s="8"/>
      <c r="D1" s="8"/>
      <c r="E1" s="8"/>
      <c r="F1" s="8"/>
      <c r="G1" s="8"/>
      <c r="H1" s="8"/>
    </row>
    <row r="2" spans="1:8" ht="15" customHeight="1" x14ac:dyDescent="0.35">
      <c r="A2" s="23" t="s">
        <v>42</v>
      </c>
      <c r="B2" s="23"/>
      <c r="C2" s="23"/>
      <c r="D2" s="23"/>
      <c r="E2" s="23"/>
      <c r="F2" s="23"/>
      <c r="G2" s="23"/>
      <c r="H2" s="23"/>
    </row>
    <row r="3" spans="1:8" x14ac:dyDescent="0.35">
      <c r="A3" s="23"/>
      <c r="B3" s="23"/>
      <c r="C3" s="23"/>
      <c r="D3" s="23"/>
      <c r="E3" s="23"/>
      <c r="F3" s="23"/>
      <c r="G3" s="23"/>
      <c r="H3" s="23"/>
    </row>
    <row r="4" spans="1:8" x14ac:dyDescent="0.35">
      <c r="A4" s="23"/>
      <c r="B4" s="23"/>
      <c r="C4" s="23"/>
      <c r="D4" s="23"/>
      <c r="E4" s="23"/>
      <c r="F4" s="23"/>
      <c r="G4" s="23"/>
      <c r="H4" s="23"/>
    </row>
    <row r="5" spans="1:8" x14ac:dyDescent="0.35">
      <c r="A5" s="23"/>
      <c r="B5" s="23"/>
      <c r="C5" s="23"/>
      <c r="D5" s="23"/>
      <c r="E5" s="23"/>
      <c r="F5" s="23"/>
      <c r="G5" s="23"/>
      <c r="H5" s="23"/>
    </row>
    <row r="6" spans="1:8" x14ac:dyDescent="0.35">
      <c r="A6" s="23"/>
      <c r="B6" s="23"/>
      <c r="C6" s="23"/>
      <c r="D6" s="23"/>
      <c r="E6" s="23"/>
      <c r="F6" s="23"/>
      <c r="G6" s="23"/>
      <c r="H6" s="23"/>
    </row>
    <row r="7" spans="1:8" x14ac:dyDescent="0.35">
      <c r="B7" s="9"/>
    </row>
    <row r="8" spans="1:8" x14ac:dyDescent="0.35">
      <c r="A8" s="25" t="s">
        <v>0</v>
      </c>
      <c r="B8" s="25" t="s">
        <v>36</v>
      </c>
      <c r="C8" s="25" t="s">
        <v>37</v>
      </c>
      <c r="D8" s="6">
        <v>2023</v>
      </c>
      <c r="E8" s="26">
        <v>2024</v>
      </c>
      <c r="F8" s="26"/>
      <c r="G8" s="26"/>
      <c r="H8" s="26"/>
    </row>
    <row r="9" spans="1:8" x14ac:dyDescent="0.35">
      <c r="A9" s="25"/>
      <c r="B9" s="25"/>
      <c r="C9" s="25"/>
      <c r="D9" s="6" t="s">
        <v>38</v>
      </c>
      <c r="E9" s="6" t="s">
        <v>39</v>
      </c>
      <c r="F9" s="6" t="s">
        <v>40</v>
      </c>
      <c r="G9" s="6" t="s">
        <v>41</v>
      </c>
      <c r="H9" s="6" t="s">
        <v>38</v>
      </c>
    </row>
    <row r="10" spans="1:8" x14ac:dyDescent="0.35">
      <c r="A10" s="1" t="s">
        <v>1</v>
      </c>
      <c r="B10" s="10">
        <f>F10-D10</f>
        <v>4916959</v>
      </c>
      <c r="C10" s="11">
        <f>(F10/D10)-1</f>
        <v>2.6798057415128751E-2</v>
      </c>
      <c r="D10" s="10">
        <f>SUM(D11:D18)</f>
        <v>183481919</v>
      </c>
      <c r="E10" s="12">
        <f t="shared" ref="E10:H10" si="0">SUM(E11:E18)</f>
        <v>187810177</v>
      </c>
      <c r="F10" s="12">
        <f t="shared" si="0"/>
        <v>188398878</v>
      </c>
      <c r="G10" s="12">
        <f t="shared" si="0"/>
        <v>0</v>
      </c>
      <c r="H10" s="12">
        <f t="shared" si="0"/>
        <v>0</v>
      </c>
    </row>
    <row r="11" spans="1:8" x14ac:dyDescent="0.35">
      <c r="A11" s="2" t="s">
        <v>2</v>
      </c>
      <c r="B11" s="13">
        <f t="shared" ref="B11:B43" si="1">F11-D11</f>
        <v>0</v>
      </c>
      <c r="C11" s="14">
        <f t="shared" ref="C11:C43" si="2">(F11/D11)-1</f>
        <v>0</v>
      </c>
      <c r="D11" s="13">
        <v>250</v>
      </c>
      <c r="E11" s="15">
        <v>250</v>
      </c>
      <c r="F11" s="15">
        <v>250</v>
      </c>
      <c r="G11" s="15"/>
      <c r="H11" s="15"/>
    </row>
    <row r="12" spans="1:8" x14ac:dyDescent="0.35">
      <c r="A12" s="2" t="s">
        <v>3</v>
      </c>
      <c r="B12" s="13">
        <f t="shared" si="1"/>
        <v>3097033</v>
      </c>
      <c r="C12" s="14">
        <f t="shared" si="2"/>
        <v>2.1897618489317816E-2</v>
      </c>
      <c r="D12" s="13">
        <v>141432412</v>
      </c>
      <c r="E12" s="15">
        <v>145074122</v>
      </c>
      <c r="F12" s="15">
        <v>144529445</v>
      </c>
      <c r="G12" s="15"/>
      <c r="H12" s="15"/>
    </row>
    <row r="13" spans="1:8" x14ac:dyDescent="0.35">
      <c r="A13" s="2" t="s">
        <v>4</v>
      </c>
      <c r="B13" s="13">
        <f t="shared" si="1"/>
        <v>-1682619</v>
      </c>
      <c r="C13" s="14">
        <f t="shared" si="2"/>
        <v>-0.54255227560802677</v>
      </c>
      <c r="D13" s="13">
        <v>3101303</v>
      </c>
      <c r="E13" s="15">
        <v>2866843</v>
      </c>
      <c r="F13" s="15">
        <v>1418684</v>
      </c>
      <c r="G13" s="15"/>
      <c r="H13" s="15"/>
    </row>
    <row r="14" spans="1:8" x14ac:dyDescent="0.35">
      <c r="A14" s="2" t="s">
        <v>5</v>
      </c>
      <c r="B14" s="13">
        <f t="shared" si="1"/>
        <v>-158126</v>
      </c>
      <c r="C14" s="14">
        <f t="shared" si="2"/>
        <v>-0.19929495719202905</v>
      </c>
      <c r="D14" s="13">
        <v>793427</v>
      </c>
      <c r="E14" s="15">
        <v>2470579</v>
      </c>
      <c r="F14" s="15">
        <v>635301</v>
      </c>
      <c r="G14" s="15"/>
      <c r="H14" s="15"/>
    </row>
    <row r="15" spans="1:8" x14ac:dyDescent="0.35">
      <c r="A15" s="2" t="s">
        <v>6</v>
      </c>
      <c r="B15" s="13">
        <f t="shared" si="1"/>
        <v>0</v>
      </c>
      <c r="C15" s="14">
        <v>0</v>
      </c>
      <c r="D15" s="13">
        <v>0</v>
      </c>
      <c r="E15" s="13">
        <v>0</v>
      </c>
      <c r="F15" s="13">
        <v>0</v>
      </c>
      <c r="G15" s="13"/>
      <c r="H15" s="13"/>
    </row>
    <row r="16" spans="1:8" x14ac:dyDescent="0.35">
      <c r="A16" s="2" t="s">
        <v>7</v>
      </c>
      <c r="B16" s="13">
        <f t="shared" si="1"/>
        <v>-362239</v>
      </c>
      <c r="C16" s="14">
        <f t="shared" si="2"/>
        <v>-1.3148027804903428E-2</v>
      </c>
      <c r="D16" s="13">
        <v>27550824</v>
      </c>
      <c r="E16" s="15">
        <v>27302029</v>
      </c>
      <c r="F16" s="15">
        <v>27188585</v>
      </c>
      <c r="G16" s="15"/>
      <c r="H16" s="15"/>
    </row>
    <row r="17" spans="1:8" x14ac:dyDescent="0.35">
      <c r="A17" s="2" t="s">
        <v>8</v>
      </c>
      <c r="B17" s="13">
        <f t="shared" si="1"/>
        <v>299107</v>
      </c>
      <c r="C17" s="14">
        <f t="shared" si="2"/>
        <v>0.14095509806305562</v>
      </c>
      <c r="D17" s="13">
        <v>2122002</v>
      </c>
      <c r="E17" s="15">
        <v>207680</v>
      </c>
      <c r="F17" s="15">
        <v>2421109</v>
      </c>
      <c r="G17" s="15"/>
      <c r="H17" s="15"/>
    </row>
    <row r="18" spans="1:8" x14ac:dyDescent="0.35">
      <c r="A18" s="2" t="s">
        <v>9</v>
      </c>
      <c r="B18" s="13">
        <f t="shared" si="1"/>
        <v>3723803</v>
      </c>
      <c r="C18" s="14">
        <f t="shared" si="2"/>
        <v>0.43903964546734198</v>
      </c>
      <c r="D18" s="13">
        <v>8481701</v>
      </c>
      <c r="E18" s="15">
        <v>9888674</v>
      </c>
      <c r="F18" s="15">
        <v>12205504</v>
      </c>
      <c r="G18" s="15"/>
      <c r="H18" s="15"/>
    </row>
    <row r="19" spans="1:8" x14ac:dyDescent="0.35">
      <c r="A19" s="16" t="s">
        <v>10</v>
      </c>
      <c r="B19" s="10">
        <f t="shared" si="1"/>
        <v>4984705</v>
      </c>
      <c r="C19" s="11">
        <f t="shared" si="2"/>
        <v>0.96746880432023197</v>
      </c>
      <c r="D19" s="10">
        <f>SUM(D20:D31)</f>
        <v>5152316</v>
      </c>
      <c r="E19" s="12">
        <f>SUM(E20:E31)</f>
        <v>9254016</v>
      </c>
      <c r="F19" s="12">
        <f>SUM(F20:F31)</f>
        <v>10137021</v>
      </c>
      <c r="G19" s="12">
        <f>SUM(G20:G31)</f>
        <v>0</v>
      </c>
      <c r="H19" s="12">
        <f>SUM(H20:H31)</f>
        <v>0</v>
      </c>
    </row>
    <row r="20" spans="1:8" x14ac:dyDescent="0.35">
      <c r="A20" s="4" t="s">
        <v>11</v>
      </c>
      <c r="B20" s="13">
        <f t="shared" si="1"/>
        <v>-97910</v>
      </c>
      <c r="C20" s="14">
        <f t="shared" si="2"/>
        <v>-0.64084354934776777</v>
      </c>
      <c r="D20" s="13">
        <v>152783</v>
      </c>
      <c r="E20" s="15">
        <v>204214</v>
      </c>
      <c r="F20" s="15">
        <v>54873</v>
      </c>
      <c r="G20" s="15"/>
      <c r="H20" s="21"/>
    </row>
    <row r="21" spans="1:8" x14ac:dyDescent="0.35">
      <c r="A21" s="4" t="s">
        <v>12</v>
      </c>
      <c r="B21" s="13">
        <f t="shared" si="1"/>
        <v>-94064</v>
      </c>
      <c r="C21" s="14">
        <f t="shared" si="2"/>
        <v>-0.22531810516633455</v>
      </c>
      <c r="D21" s="13">
        <v>417472</v>
      </c>
      <c r="E21" s="13">
        <v>133750</v>
      </c>
      <c r="F21" s="13">
        <v>323408</v>
      </c>
      <c r="G21" s="15"/>
      <c r="H21" s="21"/>
    </row>
    <row r="22" spans="1:8" x14ac:dyDescent="0.35">
      <c r="A22" s="4" t="s">
        <v>13</v>
      </c>
      <c r="B22" s="13">
        <f t="shared" si="1"/>
        <v>0</v>
      </c>
      <c r="C22" s="14">
        <v>0</v>
      </c>
      <c r="D22" s="13">
        <v>0</v>
      </c>
      <c r="E22" s="13">
        <v>0</v>
      </c>
      <c r="F22" s="13">
        <v>0</v>
      </c>
      <c r="G22" s="13"/>
      <c r="H22" s="21"/>
    </row>
    <row r="23" spans="1:8" x14ac:dyDescent="0.35">
      <c r="A23" s="5" t="s">
        <v>14</v>
      </c>
      <c r="B23" s="13">
        <f t="shared" si="1"/>
        <v>0</v>
      </c>
      <c r="C23" s="14">
        <v>0</v>
      </c>
      <c r="D23" s="13">
        <v>0</v>
      </c>
      <c r="E23" s="13">
        <v>0</v>
      </c>
      <c r="F23" s="13">
        <v>0</v>
      </c>
      <c r="G23" s="13"/>
      <c r="H23" s="21"/>
    </row>
    <row r="24" spans="1:8" x14ac:dyDescent="0.35">
      <c r="A24" s="4" t="s">
        <v>15</v>
      </c>
      <c r="B24" s="13">
        <f t="shared" si="1"/>
        <v>-59202</v>
      </c>
      <c r="C24" s="14">
        <f t="shared" si="2"/>
        <v>-0.62392766056109439</v>
      </c>
      <c r="D24" s="13">
        <v>94886</v>
      </c>
      <c r="E24" s="15">
        <v>56557</v>
      </c>
      <c r="F24" s="15">
        <v>35684</v>
      </c>
      <c r="G24" s="15"/>
      <c r="H24" s="21"/>
    </row>
    <row r="25" spans="1:8" x14ac:dyDescent="0.35">
      <c r="A25" s="4" t="s">
        <v>16</v>
      </c>
      <c r="B25" s="13">
        <f t="shared" si="1"/>
        <v>1478440</v>
      </c>
      <c r="C25" s="14">
        <f t="shared" si="2"/>
        <v>2.1094594941657561</v>
      </c>
      <c r="D25" s="13">
        <v>700862</v>
      </c>
      <c r="E25" s="15">
        <v>1441773</v>
      </c>
      <c r="F25" s="15">
        <v>2179302</v>
      </c>
      <c r="G25" s="15"/>
      <c r="H25" s="21"/>
    </row>
    <row r="26" spans="1:8" x14ac:dyDescent="0.35">
      <c r="A26" s="4" t="s">
        <v>17</v>
      </c>
      <c r="B26" s="13">
        <f t="shared" si="1"/>
        <v>0</v>
      </c>
      <c r="C26" s="14">
        <v>0</v>
      </c>
      <c r="D26" s="13">
        <v>0</v>
      </c>
      <c r="E26" s="13">
        <v>0</v>
      </c>
      <c r="F26" s="13">
        <v>0</v>
      </c>
      <c r="G26" s="13"/>
      <c r="H26" s="18"/>
    </row>
    <row r="27" spans="1:8" x14ac:dyDescent="0.35">
      <c r="A27" s="4" t="s">
        <v>18</v>
      </c>
      <c r="B27" s="13">
        <f t="shared" si="1"/>
        <v>-95319</v>
      </c>
      <c r="C27" s="14">
        <f t="shared" si="2"/>
        <v>-0.15820160792410487</v>
      </c>
      <c r="D27" s="13">
        <v>602516</v>
      </c>
      <c r="E27" s="15">
        <v>731188</v>
      </c>
      <c r="F27" s="15">
        <v>507197</v>
      </c>
      <c r="G27" s="15"/>
      <c r="H27" s="21"/>
    </row>
    <row r="28" spans="1:8" x14ac:dyDescent="0.35">
      <c r="A28" s="4" t="s">
        <v>19</v>
      </c>
      <c r="B28" s="13">
        <f t="shared" si="1"/>
        <v>3472</v>
      </c>
      <c r="C28" s="14">
        <v>1</v>
      </c>
      <c r="D28" s="13">
        <v>0</v>
      </c>
      <c r="E28" s="13">
        <v>0</v>
      </c>
      <c r="F28" s="13">
        <v>3472</v>
      </c>
      <c r="G28" s="13"/>
      <c r="H28" s="21"/>
    </row>
    <row r="29" spans="1:8" x14ac:dyDescent="0.35">
      <c r="A29" s="4" t="s">
        <v>20</v>
      </c>
      <c r="B29" s="13">
        <f t="shared" si="1"/>
        <v>-95873</v>
      </c>
      <c r="C29" s="14">
        <f t="shared" si="2"/>
        <v>-0.13934583487155938</v>
      </c>
      <c r="D29" s="13">
        <v>688022</v>
      </c>
      <c r="E29" s="13">
        <v>608495</v>
      </c>
      <c r="F29" s="13">
        <v>592149</v>
      </c>
      <c r="G29" s="13"/>
      <c r="H29" s="21"/>
    </row>
    <row r="30" spans="1:8" x14ac:dyDescent="0.35">
      <c r="A30" s="4" t="s">
        <v>21</v>
      </c>
      <c r="B30" s="13">
        <f t="shared" si="1"/>
        <v>216063</v>
      </c>
      <c r="C30" s="14">
        <f t="shared" si="2"/>
        <v>1.538723943682033</v>
      </c>
      <c r="D30" s="13">
        <v>140417</v>
      </c>
      <c r="E30" s="13">
        <v>795650</v>
      </c>
      <c r="F30" s="13">
        <v>356480</v>
      </c>
      <c r="G30" s="13"/>
      <c r="H30" s="21"/>
    </row>
    <row r="31" spans="1:8" x14ac:dyDescent="0.35">
      <c r="A31" s="4" t="s">
        <v>22</v>
      </c>
      <c r="B31" s="13">
        <f t="shared" si="1"/>
        <v>3729098</v>
      </c>
      <c r="C31" s="14">
        <f t="shared" si="2"/>
        <v>1.5832404245978742</v>
      </c>
      <c r="D31" s="13">
        <v>2355358</v>
      </c>
      <c r="E31" s="15">
        <v>5282389</v>
      </c>
      <c r="F31" s="15">
        <v>6084456</v>
      </c>
      <c r="G31" s="15"/>
      <c r="H31" s="21"/>
    </row>
    <row r="32" spans="1:8" x14ac:dyDescent="0.35">
      <c r="A32" s="17" t="s">
        <v>23</v>
      </c>
      <c r="B32" s="10">
        <f t="shared" si="1"/>
        <v>-67746</v>
      </c>
      <c r="C32" s="11">
        <f t="shared" si="2"/>
        <v>-3.7989205863930842E-4</v>
      </c>
      <c r="D32" s="10">
        <f>SUM(D33:D42)</f>
        <v>178329603</v>
      </c>
      <c r="E32" s="12">
        <f t="shared" ref="E32:H32" si="3">SUM(E33:E42)</f>
        <v>178556161</v>
      </c>
      <c r="F32" s="12">
        <f t="shared" si="3"/>
        <v>178261857</v>
      </c>
      <c r="G32" s="12">
        <f t="shared" si="3"/>
        <v>0</v>
      </c>
      <c r="H32" s="12">
        <f t="shared" si="3"/>
        <v>0</v>
      </c>
    </row>
    <row r="33" spans="1:8" x14ac:dyDescent="0.35">
      <c r="A33" s="4" t="s">
        <v>24</v>
      </c>
      <c r="B33" s="13">
        <f t="shared" si="1"/>
        <v>-6000000</v>
      </c>
      <c r="C33" s="14">
        <f t="shared" si="2"/>
        <v>-0.18488964137603381</v>
      </c>
      <c r="D33" s="13">
        <v>32451791</v>
      </c>
      <c r="E33" s="15">
        <v>32451791</v>
      </c>
      <c r="F33" s="15">
        <v>26451791</v>
      </c>
      <c r="G33" s="15"/>
      <c r="H33" s="21"/>
    </row>
    <row r="34" spans="1:8" x14ac:dyDescent="0.35">
      <c r="A34" s="4" t="s">
        <v>25</v>
      </c>
      <c r="B34" s="13">
        <f t="shared" si="1"/>
        <v>34709</v>
      </c>
      <c r="C34" s="14">
        <f t="shared" si="2"/>
        <v>-0.63330657227310883</v>
      </c>
      <c r="D34" s="13">
        <v>-54806</v>
      </c>
      <c r="E34" s="18">
        <v>-19322</v>
      </c>
      <c r="F34" s="18">
        <v>-20097</v>
      </c>
      <c r="G34" s="18"/>
      <c r="H34" s="21"/>
    </row>
    <row r="35" spans="1:8" x14ac:dyDescent="0.35">
      <c r="A35" s="4" t="s">
        <v>34</v>
      </c>
      <c r="B35" s="13">
        <f t="shared" si="1"/>
        <v>0</v>
      </c>
      <c r="C35" s="14">
        <v>0</v>
      </c>
      <c r="D35" s="13">
        <v>0</v>
      </c>
      <c r="E35" s="18">
        <v>0</v>
      </c>
      <c r="F35" s="18">
        <v>0</v>
      </c>
      <c r="G35" s="18"/>
      <c r="H35" s="18"/>
    </row>
    <row r="36" spans="1:8" x14ac:dyDescent="0.35">
      <c r="A36" s="4" t="s">
        <v>35</v>
      </c>
      <c r="B36" s="13">
        <f t="shared" si="1"/>
        <v>0</v>
      </c>
      <c r="C36" s="14">
        <v>0</v>
      </c>
      <c r="D36" s="13">
        <v>0</v>
      </c>
      <c r="E36" s="18">
        <v>0</v>
      </c>
      <c r="F36" s="18">
        <v>0</v>
      </c>
      <c r="G36" s="18"/>
      <c r="H36" s="18"/>
    </row>
    <row r="37" spans="1:8" x14ac:dyDescent="0.35">
      <c r="A37" s="3" t="s">
        <v>26</v>
      </c>
      <c r="B37" s="13">
        <f t="shared" si="1"/>
        <v>8104678</v>
      </c>
      <c r="C37" s="14">
        <f t="shared" si="2"/>
        <v>6.3371162820403004E-2</v>
      </c>
      <c r="D37" s="13">
        <v>127892209</v>
      </c>
      <c r="E37" s="15">
        <v>136094061</v>
      </c>
      <c r="F37" s="15">
        <v>135996887</v>
      </c>
      <c r="G37" s="15"/>
      <c r="H37" s="21"/>
    </row>
    <row r="38" spans="1:8" x14ac:dyDescent="0.35">
      <c r="A38" s="3" t="s">
        <v>27</v>
      </c>
      <c r="B38" s="13">
        <f t="shared" si="1"/>
        <v>0</v>
      </c>
      <c r="C38" s="14">
        <v>0</v>
      </c>
      <c r="D38" s="13">
        <v>0</v>
      </c>
      <c r="E38" s="13">
        <v>0</v>
      </c>
      <c r="F38" s="13">
        <v>0</v>
      </c>
      <c r="G38" s="18"/>
      <c r="H38" s="18"/>
    </row>
    <row r="39" spans="1:8" x14ac:dyDescent="0.35">
      <c r="A39" s="3" t="s">
        <v>28</v>
      </c>
      <c r="B39" s="13">
        <f t="shared" si="1"/>
        <v>-2211055</v>
      </c>
      <c r="C39" s="14">
        <f t="shared" si="2"/>
        <v>-0.12222991798858451</v>
      </c>
      <c r="D39" s="13">
        <v>18089311</v>
      </c>
      <c r="E39" s="15">
        <v>10091815</v>
      </c>
      <c r="F39" s="15">
        <v>15878256</v>
      </c>
      <c r="G39" s="15"/>
      <c r="H39" s="21"/>
    </row>
    <row r="40" spans="1:8" x14ac:dyDescent="0.35">
      <c r="A40" s="3" t="s">
        <v>29</v>
      </c>
      <c r="B40" s="19">
        <f t="shared" si="1"/>
        <v>48902</v>
      </c>
      <c r="C40" s="14">
        <f t="shared" si="2"/>
        <v>-1</v>
      </c>
      <c r="D40" s="19">
        <v>-48902</v>
      </c>
      <c r="E40" s="19">
        <v>-62184</v>
      </c>
      <c r="F40" s="19">
        <v>0</v>
      </c>
      <c r="G40" s="18"/>
      <c r="H40" s="22"/>
    </row>
    <row r="41" spans="1:8" x14ac:dyDescent="0.35">
      <c r="A41" s="3" t="s">
        <v>30</v>
      </c>
      <c r="B41" s="19">
        <f t="shared" si="1"/>
        <v>-44980</v>
      </c>
      <c r="C41" s="14">
        <v>-1</v>
      </c>
      <c r="D41" s="19">
        <v>0</v>
      </c>
      <c r="E41" s="18">
        <v>0</v>
      </c>
      <c r="F41" s="18">
        <v>-44980</v>
      </c>
      <c r="G41" s="18"/>
      <c r="H41" s="22"/>
    </row>
    <row r="42" spans="1:8" x14ac:dyDescent="0.35">
      <c r="A42" s="3" t="s">
        <v>31</v>
      </c>
      <c r="B42" s="13">
        <f t="shared" si="1"/>
        <v>0</v>
      </c>
      <c r="C42" s="14">
        <v>0</v>
      </c>
      <c r="D42" s="13">
        <v>0</v>
      </c>
      <c r="E42" s="13">
        <v>0</v>
      </c>
      <c r="F42" s="13">
        <v>0</v>
      </c>
      <c r="G42" s="18"/>
      <c r="H42" s="18"/>
    </row>
    <row r="43" spans="1:8" x14ac:dyDescent="0.35">
      <c r="A43" s="1" t="s">
        <v>32</v>
      </c>
      <c r="B43" s="10">
        <f t="shared" si="1"/>
        <v>4916959</v>
      </c>
      <c r="C43" s="11">
        <f t="shared" si="2"/>
        <v>2.6798057415128751E-2</v>
      </c>
      <c r="D43" s="10">
        <f>D19+D32</f>
        <v>183481919</v>
      </c>
      <c r="E43" s="12">
        <f>E19+E32</f>
        <v>187810177</v>
      </c>
      <c r="F43" s="12">
        <f>F19+F32</f>
        <v>188398878</v>
      </c>
      <c r="G43" s="12">
        <f>G19+G32</f>
        <v>0</v>
      </c>
      <c r="H43" s="12">
        <f>H19+H32</f>
        <v>0</v>
      </c>
    </row>
    <row r="44" spans="1:8" x14ac:dyDescent="0.35">
      <c r="D44" s="9"/>
      <c r="E44" s="9"/>
      <c r="F44" s="9"/>
    </row>
    <row r="45" spans="1:8" x14ac:dyDescent="0.35">
      <c r="E45" s="20"/>
    </row>
    <row r="46" spans="1:8" ht="81.75" customHeight="1" x14ac:dyDescent="0.35">
      <c r="A46" s="24" t="s">
        <v>33</v>
      </c>
      <c r="B46" s="24"/>
      <c r="C46" s="24"/>
      <c r="D46" s="24"/>
      <c r="E46" s="24"/>
      <c r="F46" s="24"/>
      <c r="G46" s="24"/>
      <c r="H46" s="24"/>
    </row>
  </sheetData>
  <mergeCells count="6">
    <mergeCell ref="A2:H6"/>
    <mergeCell ref="A46:H46"/>
    <mergeCell ref="A8:A9"/>
    <mergeCell ref="B8:B9"/>
    <mergeCell ref="C8:C9"/>
    <mergeCell ref="E8:H8"/>
  </mergeCells>
  <printOptions horizontalCentered="1"/>
  <pageMargins left="0.70866141732283472" right="0.70866141732283472" top="0.74803149606299213" bottom="0.74803149606299213" header="0.31496062992125984" footer="0.31496062992125984"/>
  <pageSetup scale="78" fitToHeight="0" orientation="landscape"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VASQUEZ, JOEL</dc:creator>
  <cp:lastModifiedBy>VASQUEZ, JOEL</cp:lastModifiedBy>
  <cp:lastPrinted>2023-03-16T14:29:53Z</cp:lastPrinted>
  <dcterms:created xsi:type="dcterms:W3CDTF">2019-01-11T14:48:54Z</dcterms:created>
  <dcterms:modified xsi:type="dcterms:W3CDTF">2024-08-23T17:04:25Z</dcterms:modified>
</cp:coreProperties>
</file>