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3820"/>
  <bookViews>
    <workbookView xWindow="480" yWindow="20" windowWidth="13020" windowHeight="9290"/>
  </bookViews>
  <sheets>
    <sheet name="Page1_1" sheetId="1" r:id="rId1"/>
  </sheets>
  <externalReferences>
    <externalReference r:id="rId2"/>
  </externalReferences>
  <calcPr calcId="144525"/>
  <webPublishing codePage="1252"/>
</workbook>
</file>

<file path=xl/calcChain.xml><?xml version="1.0" encoding="utf-8"?>
<calcChain xmlns="http://schemas.openxmlformats.org/spreadsheetml/2006/main">
  <c r="V25" i="1" l="1"/>
  <c r="W19" i="1"/>
  <c r="W18" i="1"/>
  <c r="W17" i="1"/>
  <c r="W16" i="1"/>
  <c r="W15" i="1"/>
  <c r="W14" i="1"/>
  <c r="W13" i="1"/>
  <c r="W12" i="1" l="1"/>
  <c r="W22" i="1" s="1"/>
  <c r="V23" i="1" l="1"/>
  <c r="W24" i="1" s="1"/>
  <c r="W26" i="1" s="1"/>
  <c r="V19" i="1"/>
  <c r="V18" i="1"/>
  <c r="V17" i="1"/>
  <c r="V16" i="1"/>
  <c r="V15" i="1"/>
  <c r="V14" i="1"/>
  <c r="V13" i="1"/>
  <c r="V12" i="1"/>
  <c r="V22" i="1" s="1"/>
  <c r="V24" i="1" s="1"/>
</calcChain>
</file>

<file path=xl/sharedStrings.xml><?xml version="1.0" encoding="utf-8"?>
<sst xmlns="http://schemas.openxmlformats.org/spreadsheetml/2006/main" count="102" uniqueCount="37">
  <si>
    <t/>
  </si>
  <si>
    <t>CAJA DE AHORROS</t>
  </si>
  <si>
    <t>002</t>
  </si>
  <si>
    <t>2014</t>
  </si>
  <si>
    <t>2015</t>
  </si>
  <si>
    <t>TRIMESTRE IV</t>
  </si>
  <si>
    <t>TRIMESTRE I</t>
  </si>
  <si>
    <t>TRIMESTRE II</t>
  </si>
  <si>
    <t>TRIMESTRE III</t>
  </si>
  <si>
    <t>MONTO</t>
  </si>
  <si>
    <t>POND</t>
  </si>
  <si>
    <t>CATEGORIA 1</t>
  </si>
  <si>
    <t>CATEGORIA 2</t>
  </si>
  <si>
    <t>CATEGORIA 3</t>
  </si>
  <si>
    <t>CATEGORIA 4</t>
  </si>
  <si>
    <t>CATEGORIA 5</t>
  </si>
  <si>
    <t>CATEGORIA 6</t>
  </si>
  <si>
    <t>CATEGORIA 7</t>
  </si>
  <si>
    <t>TOTAL DE ACTIVOS</t>
  </si>
  <si>
    <t>MENOS PROVISIONES PARA</t>
  </si>
  <si>
    <t>ACTIVOS DE RIESGO</t>
  </si>
  <si>
    <t>FONDOS DE CAPITAL</t>
  </si>
  <si>
    <t>RELACION DE PONDERACION</t>
  </si>
  <si>
    <t>CATEGORIA 8</t>
  </si>
  <si>
    <t>CATEGORIA 9</t>
  </si>
  <si>
    <t>CATEGORIA 10</t>
  </si>
  <si>
    <r>
      <t xml:space="preserve">2016 </t>
    </r>
    <r>
      <rPr>
        <vertAlign val="superscript"/>
        <sz val="8"/>
        <color theme="1"/>
        <rFont val="Arial"/>
        <family val="2"/>
      </rPr>
      <t>(1)</t>
    </r>
  </si>
  <si>
    <t>Cifras preliminares 2016.</t>
  </si>
  <si>
    <r>
      <t xml:space="preserve">TRIMESTRE III </t>
    </r>
    <r>
      <rPr>
        <vertAlign val="superscript"/>
        <sz val="8"/>
        <color rgb="FFFF0000"/>
        <rFont val="Arial"/>
        <family val="2"/>
      </rPr>
      <t>(2)</t>
    </r>
  </si>
  <si>
    <t>…</t>
  </si>
  <si>
    <t>(1)</t>
  </si>
  <si>
    <t>(2)</t>
  </si>
  <si>
    <t xml:space="preserve">Hasta el segundo semestre del 2016, la adecuación de capital se regía según el Acuerdo 5-2008; a partir de septiembre 2016, comenzó a regir conforme a los acuerdos 1-2015 y 3-2016. </t>
  </si>
  <si>
    <t>..</t>
  </si>
  <si>
    <t>Dato no aplicable al grupo o categoría.</t>
  </si>
  <si>
    <t>Notas:</t>
  </si>
  <si>
    <t>ADECUACION DE CAPITAL
 A MARZO 2017
( En millones de balboas)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</si>
</sst>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yyyy\-mm\-dd"/>
    <numFmt numFmtId="165" formatCode="#,##0.00;\(#,##0.00\);\0\.\0\0"/>
    <numFmt numFmtId="166" formatCode="\ #,###.00,,"/>
    <numFmt numFmtId="167" formatCode="#,##0.00;\(#,##0.00\);\0.\0\0"/>
  </numFmts>
  <fonts count="7" x14ac:knownFonts="1">
    <font>
      <sz val="10"/>
      <color theme="1"/>
      <name val="Tahoma"/>
      <family val="2"/>
    </font>
    <font>
      <sz val="8"/>
      <color theme="1"/>
      <name val="Arial"/>
      <family val="2"/>
    </font>
    <font>
      <vertAlign val="superscript"/>
      <sz val="8"/>
      <color theme="1"/>
      <name val="Arial"/>
      <family val="2"/>
    </font>
    <font>
      <b/>
      <sz val="8"/>
      <color theme="1"/>
      <name val="Arial"/>
      <family val="2"/>
    </font>
    <font>
      <vertAlign val="superscript"/>
      <sz val="8"/>
      <color rgb="FFFF0000"/>
      <name val="Arial"/>
      <family val="2"/>
    </font>
    <font>
      <b/>
      <sz val="8"/>
      <color rgb="FFFFFFFF"/>
      <name val="Arial"/>
      <family val="2"/>
    </font>
    <font>
      <sz val="10"/>
      <color theme="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0066CC"/>
      </patternFill>
    </fill>
    <fill>
      <patternFill patternType="solid">
        <fgColor rgb="FFBFD2E2"/>
      </patternFill>
    </fill>
  </fills>
  <borders count="1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rgb="FFCFCFCF"/>
      </top>
      <bottom/>
      <diagonal/>
    </border>
    <border>
      <left/>
      <right style="medium">
        <color rgb="FFCFCFCF"/>
      </right>
      <top style="medium">
        <color rgb="FFCFCFCF"/>
      </top>
      <bottom/>
      <diagonal/>
    </border>
    <border>
      <left style="medium">
        <color rgb="FFCFCFCF"/>
      </left>
      <right/>
      <top/>
      <bottom/>
      <diagonal/>
    </border>
    <border>
      <left/>
      <right style="medium">
        <color rgb="FFCFCFCF"/>
      </right>
      <top/>
      <bottom/>
      <diagonal/>
    </border>
    <border>
      <left style="medium">
        <color rgb="FFCFCFCF"/>
      </left>
      <right/>
      <top/>
      <bottom style="medium">
        <color rgb="FFCFCFCF"/>
      </bottom>
      <diagonal/>
    </border>
    <border>
      <left/>
      <right/>
      <top/>
      <bottom style="medium">
        <color rgb="FFCFCFCF"/>
      </bottom>
      <diagonal/>
    </border>
    <border>
      <left/>
      <right style="medium">
        <color rgb="FFCFCFCF"/>
      </right>
      <top/>
      <bottom style="medium">
        <color rgb="FFCFCFCF"/>
      </bottom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/>
      <right/>
      <top style="medium">
        <color rgb="FF93B1CD"/>
      </top>
      <bottom style="medium">
        <color rgb="FF93B1CD"/>
      </bottom>
      <diagonal/>
    </border>
    <border>
      <left/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 style="medium">
        <color rgb="FF93B1CD"/>
      </left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31">
    <xf numFmtId="0" fontId="0" fillId="0" borderId="0" xfId="0"/>
    <xf numFmtId="165" fontId="1" fillId="0" borderId="13" xfId="0" applyNumberFormat="1" applyFont="1" applyBorder="1" applyAlignment="1">
      <alignment horizontal="right" vertical="top"/>
    </xf>
    <xf numFmtId="166" fontId="1" fillId="0" borderId="13" xfId="0" applyNumberFormat="1" applyFont="1" applyBorder="1" applyAlignment="1">
      <alignment horizontal="right" vertical="top"/>
    </xf>
    <xf numFmtId="167" fontId="1" fillId="0" borderId="13" xfId="0" applyNumberFormat="1" applyFont="1" applyBorder="1" applyAlignment="1">
      <alignment horizontal="right" vertical="top"/>
    </xf>
    <xf numFmtId="2" fontId="1" fillId="0" borderId="0" xfId="0" applyNumberFormat="1" applyFont="1"/>
    <xf numFmtId="0" fontId="1" fillId="0" borderId="0" xfId="0" applyFont="1"/>
    <xf numFmtId="0" fontId="1" fillId="3" borderId="12" xfId="0" applyFont="1" applyFill="1" applyBorder="1" applyAlignment="1">
      <alignment horizontal="center" vertical="top"/>
    </xf>
    <xf numFmtId="0" fontId="1" fillId="3" borderId="12" xfId="0" applyFont="1" applyFill="1" applyBorder="1" applyAlignment="1">
      <alignment horizontal="center" vertical="top"/>
    </xf>
    <xf numFmtId="49" fontId="1" fillId="0" borderId="0" xfId="0" applyNumberFormat="1" applyFont="1"/>
    <xf numFmtId="0" fontId="1" fillId="0" borderId="0" xfId="0" applyFont="1" applyAlignment="1">
      <alignment vertical="center"/>
    </xf>
    <xf numFmtId="0" fontId="3" fillId="0" borderId="0" xfId="0" applyFont="1" applyAlignment="1">
      <alignment horizontal="left"/>
    </xf>
    <xf numFmtId="10" fontId="1" fillId="0" borderId="13" xfId="1" applyNumberFormat="1" applyFont="1" applyBorder="1" applyAlignment="1">
      <alignment horizontal="right" vertical="top"/>
    </xf>
    <xf numFmtId="0" fontId="1" fillId="3" borderId="12" xfId="0" applyFont="1" applyFill="1" applyBorder="1" applyAlignment="1">
      <alignment horizontal="center" vertical="top"/>
    </xf>
    <xf numFmtId="0" fontId="1" fillId="3" borderId="11" xfId="0" applyFont="1" applyFill="1" applyBorder="1"/>
    <xf numFmtId="0" fontId="1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 wrapText="1"/>
    </xf>
    <xf numFmtId="0" fontId="1" fillId="3" borderId="12" xfId="0" applyFont="1" applyFill="1" applyBorder="1" applyAlignment="1">
      <alignment vertical="top"/>
    </xf>
    <xf numFmtId="0" fontId="1" fillId="3" borderId="10" xfId="0" applyFont="1" applyFill="1" applyBorder="1"/>
    <xf numFmtId="0" fontId="5" fillId="0" borderId="1" xfId="0" applyFont="1" applyBorder="1" applyAlignment="1">
      <alignment vertical="center"/>
    </xf>
    <xf numFmtId="0" fontId="1" fillId="0" borderId="1" xfId="0" applyFont="1" applyBorder="1"/>
    <xf numFmtId="0" fontId="3" fillId="0" borderId="9" xfId="0" applyFont="1" applyBorder="1" applyAlignment="1">
      <alignment horizontal="center" vertical="top"/>
    </xf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0" xfId="0" applyFont="1"/>
    <xf numFmtId="0" fontId="1" fillId="0" borderId="5" xfId="0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164" fontId="1" fillId="0" borderId="0" xfId="0" applyNumberFormat="1" applyFont="1" applyAlignment="1">
      <alignment horizontal="right" vertical="center"/>
    </xf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tejeira/Documents/MIS%20BANCOS/Adecuaci&#242;n%20de%20capital%20mis%20bancos/Datos%20de%20Caja%20de%20Ahorros,%20AD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6"/>
      <sheetName val="2017"/>
    </sheetNames>
    <sheetDataSet>
      <sheetData sheetId="0"/>
      <sheetData sheetId="1">
        <row r="5">
          <cell r="D5">
            <v>319125868.19</v>
          </cell>
          <cell r="E5">
            <v>0</v>
          </cell>
        </row>
        <row r="6">
          <cell r="D6">
            <v>146402283.27000001</v>
          </cell>
          <cell r="E6">
            <v>14640228.319999998</v>
          </cell>
        </row>
        <row r="7">
          <cell r="D7">
            <v>459500046.5</v>
          </cell>
          <cell r="E7">
            <v>91900009.299999997</v>
          </cell>
        </row>
        <row r="8">
          <cell r="D8">
            <v>140784907.84</v>
          </cell>
          <cell r="E8">
            <v>49274717.740000002</v>
          </cell>
        </row>
        <row r="9">
          <cell r="D9">
            <v>1168539146.6199999</v>
          </cell>
          <cell r="E9">
            <v>584269573.33000004</v>
          </cell>
        </row>
        <row r="10">
          <cell r="D10">
            <v>783135081.39999998</v>
          </cell>
          <cell r="E10">
            <v>783135081.39999998</v>
          </cell>
        </row>
        <row r="11">
          <cell r="D11">
            <v>485256031.51999998</v>
          </cell>
          <cell r="E11">
            <v>606570039.38999999</v>
          </cell>
        </row>
        <row r="12">
          <cell r="D12">
            <v>37584990.079999998</v>
          </cell>
          <cell r="E12">
            <v>56377485.130000003</v>
          </cell>
        </row>
        <row r="14">
          <cell r="D14">
            <v>-25872461.100000001</v>
          </cell>
        </row>
        <row r="20">
          <cell r="D20">
            <v>307883396.53999996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1"/>
  <sheetViews>
    <sheetView tabSelected="1" workbookViewId="0">
      <pane xSplit="3" ySplit="11" topLeftCell="D12" activePane="bottomRight" state="frozen"/>
      <selection pane="topRight" activeCell="D1" sqref="D1"/>
      <selection pane="bottomLeft" activeCell="A12" sqref="A12"/>
      <selection pane="bottomRight" activeCell="D11" sqref="D1:K1048576"/>
    </sheetView>
  </sheetViews>
  <sheetFormatPr baseColWidth="10" defaultColWidth="8.7265625" defaultRowHeight="12.75" customHeight="1" x14ac:dyDescent="0.2"/>
  <cols>
    <col min="1" max="1" width="7.26953125" style="5" customWidth="1"/>
    <col min="2" max="3" width="7.1796875" style="5" bestFit="1" customWidth="1"/>
    <col min="4" max="11" width="7.81640625" style="5" hidden="1" customWidth="1"/>
    <col min="12" max="15" width="7.81640625" style="5" bestFit="1" customWidth="1"/>
    <col min="16" max="16" width="8.1796875" style="5" customWidth="1"/>
    <col min="17" max="17" width="7.81640625" style="5" bestFit="1" customWidth="1"/>
    <col min="18" max="18" width="9.26953125" style="5" customWidth="1"/>
    <col min="19" max="19" width="7.08984375" style="5" bestFit="1" customWidth="1"/>
    <col min="20" max="20" width="9.08984375" style="5" customWidth="1"/>
    <col min="21" max="21" width="7.36328125" style="5" customWidth="1"/>
    <col min="22" max="22" width="10.90625" style="5" bestFit="1" customWidth="1"/>
    <col min="23" max="16384" width="8.7265625" style="5"/>
  </cols>
  <sheetData>
    <row r="1" spans="1:23" ht="10" x14ac:dyDescent="0.2">
      <c r="A1" s="30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</row>
    <row r="2" spans="1:23" ht="10" x14ac:dyDescent="0.2">
      <c r="A2" s="14" t="s">
        <v>0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</row>
    <row r="3" spans="1:23" ht="19.5" customHeight="1" x14ac:dyDescent="0.2">
      <c r="A3" s="15" t="s">
        <v>1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</row>
    <row r="4" spans="1:23" ht="18.75" customHeight="1" x14ac:dyDescent="0.2">
      <c r="A4" s="16" t="s">
        <v>36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</row>
    <row r="5" spans="1:23" ht="18.75" customHeight="1" x14ac:dyDescent="0.2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</row>
    <row r="6" spans="1:23" ht="18.75" customHeight="1" x14ac:dyDescent="0.2">
      <c r="A6" s="16"/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</row>
    <row r="7" spans="1:23" ht="12.75" customHeight="1" x14ac:dyDescent="0.2">
      <c r="A7" s="25"/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</row>
    <row r="8" spans="1:23" ht="11" thickBot="1" x14ac:dyDescent="0.25">
      <c r="A8" s="19" t="s">
        <v>2</v>
      </c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</row>
    <row r="9" spans="1:23" ht="12.5" thickBot="1" x14ac:dyDescent="0.25">
      <c r="A9" s="21" t="s">
        <v>0</v>
      </c>
      <c r="B9" s="22"/>
      <c r="C9" s="23"/>
      <c r="D9" s="12" t="s">
        <v>3</v>
      </c>
      <c r="E9" s="13"/>
      <c r="F9" s="12" t="s">
        <v>4</v>
      </c>
      <c r="G9" s="18"/>
      <c r="H9" s="18"/>
      <c r="I9" s="18"/>
      <c r="J9" s="18"/>
      <c r="K9" s="18"/>
      <c r="L9" s="18"/>
      <c r="M9" s="13"/>
      <c r="N9" s="12" t="s">
        <v>26</v>
      </c>
      <c r="O9" s="18"/>
      <c r="P9" s="18"/>
      <c r="Q9" s="18"/>
      <c r="R9" s="18"/>
      <c r="S9" s="18"/>
      <c r="T9" s="18"/>
      <c r="U9" s="13"/>
      <c r="V9" s="12">
        <v>2017</v>
      </c>
      <c r="W9" s="13"/>
    </row>
    <row r="10" spans="1:23" ht="12.5" thickBot="1" x14ac:dyDescent="0.25">
      <c r="A10" s="24"/>
      <c r="B10" s="25"/>
      <c r="C10" s="26"/>
      <c r="D10" s="12" t="s">
        <v>5</v>
      </c>
      <c r="E10" s="13"/>
      <c r="F10" s="12" t="s">
        <v>6</v>
      </c>
      <c r="G10" s="13"/>
      <c r="H10" s="12" t="s">
        <v>7</v>
      </c>
      <c r="I10" s="13"/>
      <c r="J10" s="12" t="s">
        <v>8</v>
      </c>
      <c r="K10" s="13"/>
      <c r="L10" s="12" t="s">
        <v>5</v>
      </c>
      <c r="M10" s="13"/>
      <c r="N10" s="12" t="s">
        <v>6</v>
      </c>
      <c r="O10" s="13"/>
      <c r="P10" s="12" t="s">
        <v>7</v>
      </c>
      <c r="Q10" s="13"/>
      <c r="R10" s="12" t="s">
        <v>28</v>
      </c>
      <c r="S10" s="13"/>
      <c r="T10" s="12" t="s">
        <v>5</v>
      </c>
      <c r="U10" s="13"/>
      <c r="V10" s="12" t="s">
        <v>6</v>
      </c>
      <c r="W10" s="13"/>
    </row>
    <row r="11" spans="1:23" ht="10.5" thickBot="1" x14ac:dyDescent="0.25">
      <c r="A11" s="27"/>
      <c r="B11" s="28"/>
      <c r="C11" s="29"/>
      <c r="D11" s="6" t="s">
        <v>9</v>
      </c>
      <c r="E11" s="6" t="s">
        <v>10</v>
      </c>
      <c r="F11" s="6" t="s">
        <v>9</v>
      </c>
      <c r="G11" s="6" t="s">
        <v>10</v>
      </c>
      <c r="H11" s="6" t="s">
        <v>9</v>
      </c>
      <c r="I11" s="6" t="s">
        <v>10</v>
      </c>
      <c r="J11" s="6" t="s">
        <v>9</v>
      </c>
      <c r="K11" s="6" t="s">
        <v>10</v>
      </c>
      <c r="L11" s="6" t="s">
        <v>9</v>
      </c>
      <c r="M11" s="6" t="s">
        <v>10</v>
      </c>
      <c r="N11" s="6" t="s">
        <v>9</v>
      </c>
      <c r="O11" s="6" t="s">
        <v>10</v>
      </c>
      <c r="P11" s="6" t="s">
        <v>9</v>
      </c>
      <c r="Q11" s="6" t="s">
        <v>10</v>
      </c>
      <c r="R11" s="6" t="s">
        <v>9</v>
      </c>
      <c r="S11" s="6" t="s">
        <v>10</v>
      </c>
      <c r="T11" s="6" t="s">
        <v>9</v>
      </c>
      <c r="U11" s="6" t="s">
        <v>10</v>
      </c>
      <c r="V11" s="7" t="s">
        <v>9</v>
      </c>
      <c r="W11" s="7" t="s">
        <v>10</v>
      </c>
    </row>
    <row r="12" spans="1:23" ht="10.5" thickBot="1" x14ac:dyDescent="0.25">
      <c r="A12" s="17" t="s">
        <v>11</v>
      </c>
      <c r="B12" s="18"/>
      <c r="C12" s="13"/>
      <c r="D12" s="1">
        <v>380.54655210999999</v>
      </c>
      <c r="E12" s="1">
        <v>0</v>
      </c>
      <c r="F12" s="1">
        <v>381.51476759000002</v>
      </c>
      <c r="G12" s="1">
        <v>0</v>
      </c>
      <c r="H12" s="1">
        <v>400.76792155999999</v>
      </c>
      <c r="I12" s="1">
        <v>0</v>
      </c>
      <c r="J12" s="1">
        <v>400.46855189000001</v>
      </c>
      <c r="K12" s="1">
        <v>0</v>
      </c>
      <c r="L12" s="1">
        <v>396.20703018</v>
      </c>
      <c r="M12" s="1">
        <v>0</v>
      </c>
      <c r="N12" s="1">
        <v>394.76719609999998</v>
      </c>
      <c r="O12" s="1">
        <v>0</v>
      </c>
      <c r="P12" s="1">
        <v>396.90385293999998</v>
      </c>
      <c r="Q12" s="1">
        <v>0</v>
      </c>
      <c r="R12" s="2">
        <v>274998153.00999999</v>
      </c>
      <c r="S12" s="2">
        <v>0</v>
      </c>
      <c r="T12" s="2">
        <v>317146536.82999998</v>
      </c>
      <c r="U12" s="2">
        <v>0</v>
      </c>
      <c r="V12" s="2">
        <f>'[1]2017'!$D$5</f>
        <v>319125868.19</v>
      </c>
      <c r="W12" s="2">
        <f>'[1]2017'!$E$5</f>
        <v>0</v>
      </c>
    </row>
    <row r="13" spans="1:23" ht="10.5" thickBot="1" x14ac:dyDescent="0.25">
      <c r="A13" s="17" t="s">
        <v>12</v>
      </c>
      <c r="B13" s="18"/>
      <c r="C13" s="13"/>
      <c r="D13" s="1">
        <v>16.409699750000001</v>
      </c>
      <c r="E13" s="1">
        <v>1.640969975</v>
      </c>
      <c r="F13" s="1">
        <v>16.444493210000001</v>
      </c>
      <c r="G13" s="1">
        <v>1.644449321</v>
      </c>
      <c r="H13" s="1">
        <v>16.302132050000001</v>
      </c>
      <c r="I13" s="1">
        <v>1.630213205</v>
      </c>
      <c r="J13" s="1">
        <v>16.296416199999999</v>
      </c>
      <c r="K13" s="1">
        <v>1.6296416199999999</v>
      </c>
      <c r="L13" s="1">
        <v>16.150945610000001</v>
      </c>
      <c r="M13" s="1">
        <v>1.615094561</v>
      </c>
      <c r="N13" s="1">
        <v>16.165520239999999</v>
      </c>
      <c r="O13" s="1">
        <v>1.616552024</v>
      </c>
      <c r="P13" s="1">
        <v>6.0241858700000002</v>
      </c>
      <c r="Q13" s="1">
        <v>0.60241858699999995</v>
      </c>
      <c r="R13" s="2">
        <v>120671601.13</v>
      </c>
      <c r="S13" s="2">
        <v>12067160.109999999</v>
      </c>
      <c r="T13" s="2">
        <v>156646900.27000001</v>
      </c>
      <c r="U13" s="2">
        <v>15664690.030000001</v>
      </c>
      <c r="V13" s="2">
        <f>'[1]2017'!$D$6</f>
        <v>146402283.27000001</v>
      </c>
      <c r="W13" s="2">
        <f>'[1]2017'!$E$6</f>
        <v>14640228.319999998</v>
      </c>
    </row>
    <row r="14" spans="1:23" ht="10.5" thickBot="1" x14ac:dyDescent="0.25">
      <c r="A14" s="17" t="s">
        <v>13</v>
      </c>
      <c r="B14" s="18"/>
      <c r="C14" s="13"/>
      <c r="D14" s="1">
        <v>289.61527375999998</v>
      </c>
      <c r="E14" s="1">
        <v>57.923054751999999</v>
      </c>
      <c r="F14" s="1">
        <v>275.34938833000001</v>
      </c>
      <c r="G14" s="1">
        <v>55.069877665999996</v>
      </c>
      <c r="H14" s="1">
        <v>243.26039754999999</v>
      </c>
      <c r="I14" s="1">
        <v>48.65207951</v>
      </c>
      <c r="J14" s="1">
        <v>366.35869564000001</v>
      </c>
      <c r="K14" s="1">
        <v>73.271739127999993</v>
      </c>
      <c r="L14" s="1">
        <v>382.89596840000002</v>
      </c>
      <c r="M14" s="1">
        <v>76.579193680000003</v>
      </c>
      <c r="N14" s="1">
        <v>368.70013627999998</v>
      </c>
      <c r="O14" s="1">
        <v>73.740027256000005</v>
      </c>
      <c r="P14" s="1">
        <v>572.02075117000004</v>
      </c>
      <c r="Q14" s="1">
        <v>114.404150234</v>
      </c>
      <c r="R14" s="2">
        <v>580414061.41999996</v>
      </c>
      <c r="S14" s="2">
        <v>116082812.28</v>
      </c>
      <c r="T14" s="2">
        <v>375111383.24000001</v>
      </c>
      <c r="U14" s="2">
        <v>75022276.650000006</v>
      </c>
      <c r="V14" s="2">
        <f>'[1]2017'!$D$7</f>
        <v>459500046.5</v>
      </c>
      <c r="W14" s="2">
        <f>'[1]2017'!$E$7</f>
        <v>91900009.299999997</v>
      </c>
    </row>
    <row r="15" spans="1:23" ht="10.5" thickBot="1" x14ac:dyDescent="0.25">
      <c r="A15" s="17" t="s">
        <v>14</v>
      </c>
      <c r="B15" s="18"/>
      <c r="C15" s="13"/>
      <c r="D15" s="1">
        <v>1213.5780413699999</v>
      </c>
      <c r="E15" s="1">
        <v>606.78902068499997</v>
      </c>
      <c r="F15" s="1">
        <v>1217.8724802700001</v>
      </c>
      <c r="G15" s="1">
        <v>608.93624013500005</v>
      </c>
      <c r="H15" s="1">
        <v>1289.24199746</v>
      </c>
      <c r="I15" s="1">
        <v>644.62099873</v>
      </c>
      <c r="J15" s="1">
        <v>1312.7208859</v>
      </c>
      <c r="K15" s="1">
        <v>656.36044294999999</v>
      </c>
      <c r="L15" s="1">
        <v>1321.3590239800001</v>
      </c>
      <c r="M15" s="1">
        <v>660.67951199000004</v>
      </c>
      <c r="N15" s="1">
        <v>1336.30333911</v>
      </c>
      <c r="O15" s="1">
        <v>668.15166955500001</v>
      </c>
      <c r="P15" s="1">
        <v>1369.91651417</v>
      </c>
      <c r="Q15" s="1">
        <v>684.95825708500001</v>
      </c>
      <c r="R15" s="2">
        <v>124996255.95999999</v>
      </c>
      <c r="S15" s="2">
        <v>43748689.590000004</v>
      </c>
      <c r="T15" s="2">
        <v>131428505.98999999</v>
      </c>
      <c r="U15" s="2">
        <v>45999977.090000004</v>
      </c>
      <c r="V15" s="2">
        <f>'[1]2017'!$D$8</f>
        <v>140784907.84</v>
      </c>
      <c r="W15" s="2">
        <f>'[1]2017'!$E$8</f>
        <v>49274717.740000002</v>
      </c>
    </row>
    <row r="16" spans="1:23" ht="10.5" thickBot="1" x14ac:dyDescent="0.25">
      <c r="A16" s="17" t="s">
        <v>15</v>
      </c>
      <c r="B16" s="18"/>
      <c r="C16" s="13"/>
      <c r="D16" s="1">
        <v>752.36243187000002</v>
      </c>
      <c r="E16" s="1">
        <v>752.36243187000002</v>
      </c>
      <c r="F16" s="1">
        <v>751.10625374999995</v>
      </c>
      <c r="G16" s="1">
        <v>751.10625374999995</v>
      </c>
      <c r="H16" s="1">
        <v>653.95111304</v>
      </c>
      <c r="I16" s="1">
        <v>653.95111304</v>
      </c>
      <c r="J16" s="1">
        <v>690.34009203999994</v>
      </c>
      <c r="K16" s="1">
        <v>690.34009203999994</v>
      </c>
      <c r="L16" s="1">
        <v>729.65141545999995</v>
      </c>
      <c r="M16" s="1">
        <v>729.65141545999995</v>
      </c>
      <c r="N16" s="1">
        <v>707.77054807000002</v>
      </c>
      <c r="O16" s="1">
        <v>707.77054807000002</v>
      </c>
      <c r="P16" s="1">
        <v>745.88169151</v>
      </c>
      <c r="Q16" s="1">
        <v>745.88169151</v>
      </c>
      <c r="R16" s="2">
        <v>1143421322.1300001</v>
      </c>
      <c r="S16" s="2">
        <v>571710661.08000004</v>
      </c>
      <c r="T16" s="2">
        <v>1149906492.05</v>
      </c>
      <c r="U16" s="2">
        <v>574953246.02999997</v>
      </c>
      <c r="V16" s="2">
        <f>'[1]2017'!$D$9</f>
        <v>1168539146.6199999</v>
      </c>
      <c r="W16" s="2">
        <f>'[1]2017'!$E$9</f>
        <v>584269573.33000004</v>
      </c>
    </row>
    <row r="17" spans="1:23" ht="10.5" thickBot="1" x14ac:dyDescent="0.25">
      <c r="A17" s="17" t="s">
        <v>16</v>
      </c>
      <c r="B17" s="18"/>
      <c r="C17" s="13"/>
      <c r="D17" s="1">
        <v>143.35262571000001</v>
      </c>
      <c r="E17" s="1">
        <v>179.19078213750001</v>
      </c>
      <c r="F17" s="1">
        <v>202.52728599</v>
      </c>
      <c r="G17" s="1">
        <v>253.15910748749999</v>
      </c>
      <c r="H17" s="1">
        <v>283.69304751999999</v>
      </c>
      <c r="I17" s="1">
        <v>354.61630939999998</v>
      </c>
      <c r="J17" s="1">
        <v>291.36099745000001</v>
      </c>
      <c r="K17" s="1">
        <v>364.20124681250002</v>
      </c>
      <c r="L17" s="1">
        <v>266.99895477000001</v>
      </c>
      <c r="M17" s="1">
        <v>333.7486934625</v>
      </c>
      <c r="N17" s="1">
        <v>312.57563658999999</v>
      </c>
      <c r="O17" s="1">
        <v>390.71954573750003</v>
      </c>
      <c r="P17" s="1">
        <v>354.45851262000002</v>
      </c>
      <c r="Q17" s="1">
        <v>443.07314077500001</v>
      </c>
      <c r="R17" s="2">
        <v>828192336.25</v>
      </c>
      <c r="S17" s="2">
        <v>828192336.25</v>
      </c>
      <c r="T17" s="2">
        <v>792642622.02999997</v>
      </c>
      <c r="U17" s="2">
        <v>792642622.02999997</v>
      </c>
      <c r="V17" s="2">
        <f>'[1]2017'!$D$10</f>
        <v>783135081.39999998</v>
      </c>
      <c r="W17" s="2">
        <f>'[1]2017'!$E$10</f>
        <v>783135081.39999998</v>
      </c>
    </row>
    <row r="18" spans="1:23" ht="10.5" thickBot="1" x14ac:dyDescent="0.25">
      <c r="A18" s="17" t="s">
        <v>17</v>
      </c>
      <c r="B18" s="18"/>
      <c r="C18" s="13"/>
      <c r="D18" s="1">
        <v>7.21896877</v>
      </c>
      <c r="E18" s="1">
        <v>10.828453155</v>
      </c>
      <c r="F18" s="1">
        <v>7.7409756500000002</v>
      </c>
      <c r="G18" s="1">
        <v>11.611463475000001</v>
      </c>
      <c r="H18" s="1">
        <v>7.4447667600000003</v>
      </c>
      <c r="I18" s="1">
        <v>11.16715014</v>
      </c>
      <c r="J18" s="1">
        <v>6.3319025800000004</v>
      </c>
      <c r="K18" s="1">
        <v>9.4978538700000001</v>
      </c>
      <c r="L18" s="1">
        <v>7.5742101599999998</v>
      </c>
      <c r="M18" s="1">
        <v>11.36131524</v>
      </c>
      <c r="N18" s="1">
        <v>7.6463920600000002</v>
      </c>
      <c r="O18" s="1">
        <v>11.46958809</v>
      </c>
      <c r="P18" s="1">
        <v>7.4139269800000003</v>
      </c>
      <c r="Q18" s="1">
        <v>11.120890470000001</v>
      </c>
      <c r="R18" s="2">
        <v>436834304.81999999</v>
      </c>
      <c r="S18" s="2">
        <v>546042881.02999997</v>
      </c>
      <c r="T18" s="2">
        <v>473608229.36000001</v>
      </c>
      <c r="U18" s="2">
        <v>592010286.70000005</v>
      </c>
      <c r="V18" s="2">
        <f>'[1]2017'!$D$11</f>
        <v>485256031.51999998</v>
      </c>
      <c r="W18" s="2">
        <f>'[1]2017'!$E$11</f>
        <v>606570039.38999999</v>
      </c>
    </row>
    <row r="19" spans="1:23" ht="10.5" thickBot="1" x14ac:dyDescent="0.25">
      <c r="A19" s="17" t="s">
        <v>23</v>
      </c>
      <c r="B19" s="18"/>
      <c r="C19" s="13"/>
      <c r="D19" s="1" t="s">
        <v>29</v>
      </c>
      <c r="E19" s="1" t="s">
        <v>29</v>
      </c>
      <c r="F19" s="1" t="s">
        <v>29</v>
      </c>
      <c r="G19" s="1" t="s">
        <v>29</v>
      </c>
      <c r="H19" s="1" t="s">
        <v>29</v>
      </c>
      <c r="I19" s="1" t="s">
        <v>29</v>
      </c>
      <c r="J19" s="1" t="s">
        <v>29</v>
      </c>
      <c r="K19" s="1" t="s">
        <v>29</v>
      </c>
      <c r="L19" s="1" t="s">
        <v>29</v>
      </c>
      <c r="M19" s="1" t="s">
        <v>29</v>
      </c>
      <c r="N19" s="1" t="s">
        <v>29</v>
      </c>
      <c r="O19" s="1" t="s">
        <v>29</v>
      </c>
      <c r="P19" s="1" t="s">
        <v>29</v>
      </c>
      <c r="Q19" s="1" t="s">
        <v>29</v>
      </c>
      <c r="R19" s="2">
        <v>26614634.109999999</v>
      </c>
      <c r="S19" s="2">
        <v>39921951.159999996</v>
      </c>
      <c r="T19" s="2">
        <v>32788151.280000001</v>
      </c>
      <c r="U19" s="2">
        <v>49182226.93</v>
      </c>
      <c r="V19" s="2">
        <f>'[1]2017'!$D$12</f>
        <v>37584990.079999998</v>
      </c>
      <c r="W19" s="2">
        <f>'[1]2017'!$E$12</f>
        <v>56377485.130000003</v>
      </c>
    </row>
    <row r="20" spans="1:23" ht="10.5" thickBot="1" x14ac:dyDescent="0.25">
      <c r="A20" s="17" t="s">
        <v>24</v>
      </c>
      <c r="B20" s="18"/>
      <c r="C20" s="13"/>
      <c r="D20" s="1" t="s">
        <v>29</v>
      </c>
      <c r="E20" s="1" t="s">
        <v>29</v>
      </c>
      <c r="F20" s="1" t="s">
        <v>29</v>
      </c>
      <c r="G20" s="1" t="s">
        <v>29</v>
      </c>
      <c r="H20" s="1" t="s">
        <v>29</v>
      </c>
      <c r="I20" s="1" t="s">
        <v>29</v>
      </c>
      <c r="J20" s="1" t="s">
        <v>29</v>
      </c>
      <c r="K20" s="1" t="s">
        <v>29</v>
      </c>
      <c r="L20" s="1" t="s">
        <v>29</v>
      </c>
      <c r="M20" s="1" t="s">
        <v>29</v>
      </c>
      <c r="N20" s="1" t="s">
        <v>29</v>
      </c>
      <c r="O20" s="1" t="s">
        <v>29</v>
      </c>
      <c r="P20" s="1" t="s">
        <v>29</v>
      </c>
      <c r="Q20" s="1" t="s">
        <v>29</v>
      </c>
      <c r="R20" s="2">
        <v>0</v>
      </c>
      <c r="S20" s="2">
        <v>0</v>
      </c>
      <c r="T20" s="2">
        <v>0</v>
      </c>
      <c r="U20" s="2">
        <v>0</v>
      </c>
      <c r="V20" s="2">
        <v>0</v>
      </c>
      <c r="W20" s="2">
        <v>0</v>
      </c>
    </row>
    <row r="21" spans="1:23" ht="10.5" thickBot="1" x14ac:dyDescent="0.25">
      <c r="A21" s="17" t="s">
        <v>25</v>
      </c>
      <c r="B21" s="18"/>
      <c r="C21" s="13"/>
      <c r="D21" s="1" t="s">
        <v>29</v>
      </c>
      <c r="E21" s="1" t="s">
        <v>29</v>
      </c>
      <c r="F21" s="1" t="s">
        <v>29</v>
      </c>
      <c r="G21" s="1" t="s">
        <v>29</v>
      </c>
      <c r="H21" s="1" t="s">
        <v>29</v>
      </c>
      <c r="I21" s="1" t="s">
        <v>29</v>
      </c>
      <c r="J21" s="1" t="s">
        <v>29</v>
      </c>
      <c r="K21" s="1" t="s">
        <v>29</v>
      </c>
      <c r="L21" s="1" t="s">
        <v>29</v>
      </c>
      <c r="M21" s="1" t="s">
        <v>29</v>
      </c>
      <c r="N21" s="1" t="s">
        <v>29</v>
      </c>
      <c r="O21" s="1" t="s">
        <v>29</v>
      </c>
      <c r="P21" s="1" t="s">
        <v>29</v>
      </c>
      <c r="Q21" s="1" t="s">
        <v>29</v>
      </c>
      <c r="R21" s="2">
        <v>0</v>
      </c>
      <c r="S21" s="2">
        <v>0</v>
      </c>
      <c r="T21" s="2">
        <v>0</v>
      </c>
      <c r="U21" s="2">
        <v>0</v>
      </c>
      <c r="V21" s="2">
        <v>0</v>
      </c>
      <c r="W21" s="2">
        <v>0</v>
      </c>
    </row>
    <row r="22" spans="1:23" ht="10.5" thickBot="1" x14ac:dyDescent="0.25">
      <c r="A22" s="17" t="s">
        <v>18</v>
      </c>
      <c r="B22" s="18"/>
      <c r="C22" s="13"/>
      <c r="D22" s="1">
        <v>2803.0835933399999</v>
      </c>
      <c r="E22" s="1">
        <v>1608.7347125745</v>
      </c>
      <c r="F22" s="1">
        <v>2852.5556447899999</v>
      </c>
      <c r="G22" s="1">
        <v>1681.5273918344999</v>
      </c>
      <c r="H22" s="1">
        <v>2894.6613759400002</v>
      </c>
      <c r="I22" s="1">
        <v>1714.637864025</v>
      </c>
      <c r="J22" s="1">
        <v>3083.8775417000002</v>
      </c>
      <c r="K22" s="1">
        <v>1795.3010164205</v>
      </c>
      <c r="L22" s="1">
        <v>3120.83754856</v>
      </c>
      <c r="M22" s="1">
        <v>1813.6352243935</v>
      </c>
      <c r="N22" s="1">
        <v>3143.92876845</v>
      </c>
      <c r="O22" s="1">
        <v>1853.4679307325</v>
      </c>
      <c r="P22" s="1">
        <v>3452.61943526</v>
      </c>
      <c r="Q22" s="1">
        <v>2000.040548661</v>
      </c>
      <c r="R22" s="2">
        <v>3536142668.8300004</v>
      </c>
      <c r="S22" s="2">
        <v>2157766491.5</v>
      </c>
      <c r="T22" s="2">
        <v>3429278821.0500002</v>
      </c>
      <c r="U22" s="2">
        <v>2145475325.46</v>
      </c>
      <c r="V22" s="2">
        <f>SUM(V12:V21)</f>
        <v>3540328355.4200001</v>
      </c>
      <c r="W22" s="2">
        <f>SUM(W12:W21)</f>
        <v>2186167134.6100001</v>
      </c>
    </row>
    <row r="23" spans="1:23" ht="10.5" thickBot="1" x14ac:dyDescent="0.25">
      <c r="A23" s="17" t="s">
        <v>19</v>
      </c>
      <c r="B23" s="18"/>
      <c r="C23" s="13"/>
      <c r="D23" s="1">
        <v>20.435449250000001</v>
      </c>
      <c r="E23" s="1">
        <v>0</v>
      </c>
      <c r="F23" s="1">
        <v>26.289614619999998</v>
      </c>
      <c r="G23" s="1">
        <v>0</v>
      </c>
      <c r="H23" s="1">
        <v>22.60499678</v>
      </c>
      <c r="I23" s="1">
        <v>0</v>
      </c>
      <c r="J23" s="1">
        <v>21.86135866</v>
      </c>
      <c r="K23" s="1">
        <v>0</v>
      </c>
      <c r="L23" s="1">
        <v>20.527992399999999</v>
      </c>
      <c r="M23" s="1">
        <v>0</v>
      </c>
      <c r="N23" s="1">
        <v>22.805185120000001</v>
      </c>
      <c r="O23" s="1">
        <v>0</v>
      </c>
      <c r="P23" s="1">
        <v>22.143178649999999</v>
      </c>
      <c r="Q23" s="1">
        <v>0</v>
      </c>
      <c r="R23" s="2">
        <v>19327503.75</v>
      </c>
      <c r="S23" s="2">
        <v>0</v>
      </c>
      <c r="T23" s="2">
        <v>24300811.98</v>
      </c>
      <c r="U23" s="2">
        <v>0</v>
      </c>
      <c r="V23" s="2">
        <f>'[1]2017'!$D$14*-1</f>
        <v>25872461.100000001</v>
      </c>
      <c r="W23" s="2">
        <v>0</v>
      </c>
    </row>
    <row r="24" spans="1:23" ht="10.5" thickBot="1" x14ac:dyDescent="0.25">
      <c r="A24" s="17" t="s">
        <v>20</v>
      </c>
      <c r="B24" s="18"/>
      <c r="C24" s="13"/>
      <c r="D24" s="1">
        <v>2782.6481440900002</v>
      </c>
      <c r="E24" s="1">
        <v>1588.2992633245001</v>
      </c>
      <c r="F24" s="1">
        <v>2826.2660301699998</v>
      </c>
      <c r="G24" s="1">
        <v>1655.2377772145001</v>
      </c>
      <c r="H24" s="1">
        <v>2872.0563791599998</v>
      </c>
      <c r="I24" s="1">
        <v>1692.032867245</v>
      </c>
      <c r="J24" s="1">
        <v>3062.0161830400002</v>
      </c>
      <c r="K24" s="1">
        <v>1773.4396577605</v>
      </c>
      <c r="L24" s="1">
        <v>3100.3095561599998</v>
      </c>
      <c r="M24" s="1">
        <v>1793.1072319934999</v>
      </c>
      <c r="N24" s="1">
        <v>3121.1235833300002</v>
      </c>
      <c r="O24" s="1">
        <v>1830.6627456125</v>
      </c>
      <c r="P24" s="1">
        <v>3430.4762566099998</v>
      </c>
      <c r="Q24" s="1">
        <v>1977.897370011</v>
      </c>
      <c r="R24" s="2">
        <v>3516815165.0800004</v>
      </c>
      <c r="S24" s="2">
        <v>2138438987.75</v>
      </c>
      <c r="T24" s="2">
        <v>3404978009.0700002</v>
      </c>
      <c r="U24" s="2">
        <v>2121174513.48</v>
      </c>
      <c r="V24" s="2">
        <f>V22-V23</f>
        <v>3514455894.3200002</v>
      </c>
      <c r="W24" s="2">
        <f>W22-V23</f>
        <v>2160294673.5100002</v>
      </c>
    </row>
    <row r="25" spans="1:23" ht="10.5" thickBot="1" x14ac:dyDescent="0.25">
      <c r="A25" s="17" t="s">
        <v>21</v>
      </c>
      <c r="B25" s="18"/>
      <c r="C25" s="13"/>
      <c r="D25" s="1">
        <v>283.99389717999998</v>
      </c>
      <c r="E25" s="1">
        <v>0</v>
      </c>
      <c r="F25" s="1">
        <v>287.63793887999998</v>
      </c>
      <c r="G25" s="1">
        <v>0</v>
      </c>
      <c r="H25" s="1">
        <v>294.71714055000001</v>
      </c>
      <c r="I25" s="1">
        <v>0</v>
      </c>
      <c r="J25" s="1">
        <v>299.40436475000001</v>
      </c>
      <c r="K25" s="1">
        <v>0</v>
      </c>
      <c r="L25" s="1">
        <v>304.44350163000001</v>
      </c>
      <c r="M25" s="1">
        <v>0</v>
      </c>
      <c r="N25" s="1">
        <v>306.00042159999998</v>
      </c>
      <c r="O25" s="1">
        <v>0</v>
      </c>
      <c r="P25" s="1">
        <v>306.53409445</v>
      </c>
      <c r="Q25" s="1">
        <v>0</v>
      </c>
      <c r="R25" s="2">
        <v>306861712.77000004</v>
      </c>
      <c r="S25" s="2">
        <v>0</v>
      </c>
      <c r="T25" s="2">
        <v>312942645.66999996</v>
      </c>
      <c r="U25" s="2">
        <v>0</v>
      </c>
      <c r="V25" s="2">
        <f>'[1]2017'!$D$20</f>
        <v>307883396.53999996</v>
      </c>
      <c r="W25" s="2">
        <v>0</v>
      </c>
    </row>
    <row r="26" spans="1:23" ht="10.5" thickBot="1" x14ac:dyDescent="0.25">
      <c r="A26" s="17" t="s">
        <v>22</v>
      </c>
      <c r="B26" s="18"/>
      <c r="C26" s="13"/>
      <c r="D26" s="1">
        <v>0</v>
      </c>
      <c r="E26" s="1">
        <v>17.880377063548998</v>
      </c>
      <c r="F26" s="1">
        <v>0</v>
      </c>
      <c r="G26" s="1">
        <v>17.377439231966001</v>
      </c>
      <c r="H26" s="1">
        <v>0</v>
      </c>
      <c r="I26" s="1">
        <v>17.417932373256001</v>
      </c>
      <c r="J26" s="1">
        <v>0</v>
      </c>
      <c r="K26" s="1">
        <v>16.882692537059999</v>
      </c>
      <c r="L26" s="1">
        <v>0</v>
      </c>
      <c r="M26" s="1">
        <v>16.978544071317</v>
      </c>
      <c r="N26" s="1">
        <v>0</v>
      </c>
      <c r="O26" s="1">
        <v>16.715280973154002</v>
      </c>
      <c r="P26" s="1">
        <v>0</v>
      </c>
      <c r="Q26" s="1">
        <v>15.497977756464</v>
      </c>
      <c r="R26" s="1">
        <v>0</v>
      </c>
      <c r="S26" s="1">
        <v>14.349799761781865</v>
      </c>
      <c r="T26" s="1">
        <v>0</v>
      </c>
      <c r="U26" s="3">
        <v>14.753272004790691</v>
      </c>
      <c r="V26" s="1">
        <v>0</v>
      </c>
      <c r="W26" s="11">
        <f>V25/W24</f>
        <v>0.1425191666282071</v>
      </c>
    </row>
    <row r="28" spans="1:23" ht="12.75" customHeight="1" x14ac:dyDescent="0.2">
      <c r="A28" s="5" t="s">
        <v>35</v>
      </c>
    </row>
    <row r="29" spans="1:23" ht="12.75" customHeight="1" x14ac:dyDescent="0.2">
      <c r="A29" s="8" t="s">
        <v>30</v>
      </c>
      <c r="B29" s="5" t="s">
        <v>27</v>
      </c>
      <c r="Q29" s="4"/>
      <c r="R29" s="4"/>
    </row>
    <row r="30" spans="1:23" ht="12.75" customHeight="1" x14ac:dyDescent="0.2">
      <c r="A30" s="8" t="s">
        <v>31</v>
      </c>
      <c r="B30" s="9" t="s">
        <v>32</v>
      </c>
    </row>
    <row r="31" spans="1:23" ht="12.75" customHeight="1" x14ac:dyDescent="0.25">
      <c r="A31" s="10" t="s">
        <v>33</v>
      </c>
      <c r="B31" s="5" t="s">
        <v>34</v>
      </c>
    </row>
  </sheetData>
  <mergeCells count="36">
    <mergeCell ref="P10:Q10"/>
    <mergeCell ref="R10:S10"/>
    <mergeCell ref="T10:U10"/>
    <mergeCell ref="A1:U1"/>
    <mergeCell ref="A7:U7"/>
    <mergeCell ref="A12:C12"/>
    <mergeCell ref="A13:C13"/>
    <mergeCell ref="A14:C14"/>
    <mergeCell ref="A15:C15"/>
    <mergeCell ref="A16:C16"/>
    <mergeCell ref="A17:C17"/>
    <mergeCell ref="A18:C18"/>
    <mergeCell ref="A22:C22"/>
    <mergeCell ref="A23:C23"/>
    <mergeCell ref="A24:C24"/>
    <mergeCell ref="A25:C25"/>
    <mergeCell ref="A26:C26"/>
    <mergeCell ref="A19:C19"/>
    <mergeCell ref="A20:C20"/>
    <mergeCell ref="A21:C21"/>
    <mergeCell ref="V10:W10"/>
    <mergeCell ref="V9:W9"/>
    <mergeCell ref="A2:W2"/>
    <mergeCell ref="A3:W3"/>
    <mergeCell ref="A4:W6"/>
    <mergeCell ref="A8:U8"/>
    <mergeCell ref="A9:C11"/>
    <mergeCell ref="D9:E9"/>
    <mergeCell ref="F9:M9"/>
    <mergeCell ref="N9:U9"/>
    <mergeCell ref="D10:E10"/>
    <mergeCell ref="F10:G10"/>
    <mergeCell ref="H10:I10"/>
    <mergeCell ref="J10:K10"/>
    <mergeCell ref="L10:M10"/>
    <mergeCell ref="N10:O10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Page1_1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2017-03-23T13:23:54Z</dcterms:created>
  <dcterms:modified xsi:type="dcterms:W3CDTF">2017-05-24T13:29:27Z</dcterms:modified>
</cp:coreProperties>
</file>