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3820"/>
  <bookViews>
    <workbookView xWindow="480" yWindow="20" windowWidth="13020" windowHeight="9290"/>
  </bookViews>
  <sheets>
    <sheet name="Page1_1" sheetId="1" r:id="rId1"/>
  </sheets>
  <externalReferences>
    <externalReference r:id="rId2"/>
  </externalReferences>
  <calcPr calcId="144525"/>
  <webPublishing codePage="1252"/>
</workbook>
</file>

<file path=xl/calcChain.xml><?xml version="1.0" encoding="utf-8"?>
<calcChain xmlns="http://schemas.openxmlformats.org/spreadsheetml/2006/main">
  <c r="W24" i="1" l="1"/>
  <c r="U24" i="1"/>
  <c r="S24" i="1"/>
  <c r="V25" i="1" l="1"/>
  <c r="V23" i="1"/>
  <c r="T23" i="1"/>
  <c r="T25" i="1"/>
  <c r="R25" i="1"/>
  <c r="R23" i="1"/>
  <c r="O22" i="1"/>
  <c r="N22" i="1"/>
  <c r="X25" i="1" l="1"/>
  <c r="Y22" i="1"/>
  <c r="X22" i="1"/>
  <c r="X23" i="1"/>
  <c r="X24" i="1" s="1"/>
  <c r="Y24" i="1" l="1"/>
  <c r="Y26" i="1"/>
  <c r="V22" i="1" l="1"/>
  <c r="V24" i="1" s="1"/>
  <c r="W22" i="1"/>
  <c r="W26" i="1" s="1"/>
  <c r="U22" i="1" l="1"/>
  <c r="T22" i="1"/>
  <c r="T24" i="1" s="1"/>
  <c r="S22" i="1"/>
  <c r="R22" i="1"/>
  <c r="R24" i="1" s="1"/>
  <c r="U26" i="1" l="1"/>
  <c r="S26" i="1"/>
</calcChain>
</file>

<file path=xl/sharedStrings.xml><?xml version="1.0" encoding="utf-8"?>
<sst xmlns="http://schemas.openxmlformats.org/spreadsheetml/2006/main" count="56" uniqueCount="28">
  <si>
    <t/>
  </si>
  <si>
    <t>BANCO LATINOAMERICANO DE COMERCIO EXTERIOR, S.A. (BLADEX)</t>
  </si>
  <si>
    <t>027</t>
  </si>
  <si>
    <t>2014</t>
  </si>
  <si>
    <t>2015</t>
  </si>
  <si>
    <t>2016</t>
  </si>
  <si>
    <t>TRIMESTRE IV</t>
  </si>
  <si>
    <t>TRIMESTRE I</t>
  </si>
  <si>
    <t>TRIMESTRE II</t>
  </si>
  <si>
    <t>TRIMESTRE III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</si>
  <si>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</si>
  <si>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</si>
  <si>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</si>
  <si>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</si>
  <si>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</si>
  <si>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</si>
  <si>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</si>
  <si>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</si>
  <si>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</si>
  <si>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TOTAL DE ACTIVOS</t>
  </si>
  <si>
    <t>MENOS PROVISIONES PARA</t>
  </si>
  <si>
    <t>ACTIVOS DE RIESGO</t>
  </si>
  <si>
    <t>FONDOS DE CAPITAL</t>
  </si>
  <si>
    <t>RELACION DE PONDERACION</t>
  </si>
  <si>
    <t>CATEGORIA 8</t>
  </si>
  <si>
    <t>CATEGORIA 9</t>
  </si>
  <si>
    <t>CATEGORIA 10</t>
  </si>
  <si>
    <t>ADECUACION DE CAPITAL
 A JUNIO 2017
( 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</si>
</sst>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-mm\-dd"/>
    <numFmt numFmtId="165" formatCode="#,##0.00;\(#,##0.00\);\0\.\0\0"/>
    <numFmt numFmtId="166" formatCode="#,###.00,,"/>
  </numFmts>
  <fonts count="9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b/>
      <sz val="8"/>
      <color theme="1"/>
      <name val="Tahoma"/>
      <family val="2"/>
    </font>
    <font>
      <sz val="8"/>
      <color theme="1"/>
      <name val="Arial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8" fillId="3" borderId="12" xfId="0" applyFont="1" applyFill="1" applyBorder="1" applyAlignment="1">
      <alignment horizontal="center" vertical="top"/>
    </xf>
    <xf numFmtId="165" fontId="7" fillId="0" borderId="13" xfId="0" applyNumberFormat="1" applyFont="1" applyBorder="1" applyAlignment="1">
      <alignment horizontal="right" vertical="top"/>
    </xf>
    <xf numFmtId="0" fontId="0" fillId="0" borderId="0" xfId="0"/>
    <xf numFmtId="166" fontId="7" fillId="0" borderId="13" xfId="0" applyNumberFormat="1" applyFont="1" applyBorder="1" applyAlignment="1">
      <alignment horizontal="right" vertical="top"/>
    </xf>
    <xf numFmtId="0" fontId="8" fillId="3" borderId="12" xfId="0" applyFont="1" applyFill="1" applyBorder="1" applyAlignment="1">
      <alignment vertical="top"/>
    </xf>
    <xf numFmtId="0" fontId="0" fillId="3" borderId="10" xfId="0" applyFill="1" applyBorder="1"/>
    <xf numFmtId="0" fontId="0" fillId="3" borderId="11" xfId="0" applyFill="1" applyBorder="1"/>
    <xf numFmtId="0" fontId="3" fillId="2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0" fillId="0" borderId="1" xfId="0" applyBorder="1"/>
    <xf numFmtId="0" fontId="5" fillId="0" borderId="9" xfId="0" applyFont="1" applyBorder="1" applyAlignment="1">
      <alignment horizontal="center" vertical="top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6" fillId="3" borderId="12" xfId="0" applyFont="1" applyFill="1" applyBorder="1" applyAlignment="1">
      <alignment horizontal="center" vertical="top"/>
    </xf>
    <xf numFmtId="0" fontId="7" fillId="3" borderId="12" xfId="0" applyFont="1" applyFill="1" applyBorder="1" applyAlignment="1">
      <alignment horizontal="center" vertical="top"/>
    </xf>
    <xf numFmtId="0" fontId="7" fillId="4" borderId="12" xfId="0" applyFont="1" applyFill="1" applyBorder="1" applyAlignment="1">
      <alignment horizontal="center" vertical="top"/>
    </xf>
    <xf numFmtId="0" fontId="0" fillId="4" borderId="11" xfId="0" applyFill="1" applyBorder="1"/>
    <xf numFmtId="164" fontId="1" fillId="0" borderId="0" xfId="0" applyNumberFormat="1" applyFont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OS%20DE%20BLADEX,%20ADECUACION%20JUNI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Hoja1"/>
    </sheetNames>
    <sheetDataSet>
      <sheetData sheetId="0">
        <row r="13">
          <cell r="D13">
            <v>-117429118.2</v>
          </cell>
        </row>
        <row r="16">
          <cell r="D16">
            <v>925037000.66999996</v>
          </cell>
        </row>
      </sheetData>
      <sheetData sheetId="1">
        <row r="15">
          <cell r="D15">
            <v>-44432917.409999996</v>
          </cell>
          <cell r="F15">
            <v>-46713463.630000003</v>
          </cell>
          <cell r="H15">
            <v>-50874586.43</v>
          </cell>
        </row>
        <row r="17">
          <cell r="D17">
            <v>970786884.52999997</v>
          </cell>
          <cell r="F17">
            <v>947051472.82000005</v>
          </cell>
          <cell r="H17">
            <v>939295262.17999995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"/>
  <sheetViews>
    <sheetView tabSelected="1" topLeftCell="A4" workbookViewId="0">
      <pane xSplit="3" ySplit="8" topLeftCell="P12" activePane="bottomRight" state="frozen"/>
      <selection activeCell="A4" sqref="A4"/>
      <selection pane="topRight" activeCell="D4" sqref="D4"/>
      <selection pane="bottomLeft" activeCell="A12" sqref="A12"/>
      <selection pane="bottomRight" activeCell="Y24" sqref="Y24"/>
    </sheetView>
  </sheetViews>
  <sheetFormatPr baseColWidth="10" defaultColWidth="8.7265625" defaultRowHeight="12.75" customHeight="1" x14ac:dyDescent="0.25"/>
  <cols>
    <col min="1" max="1" width="7.26953125" bestFit="1" customWidth="1"/>
    <col min="2" max="3" width="7.1796875" bestFit="1" customWidth="1"/>
    <col min="4" max="11" width="7.81640625" hidden="1" customWidth="1"/>
    <col min="12" max="17" width="7.81640625" bestFit="1" customWidth="1"/>
    <col min="18" max="18" width="10.26953125" customWidth="1"/>
    <col min="19" max="19" width="7.54296875" customWidth="1"/>
    <col min="20" max="20" width="7.90625" customWidth="1"/>
    <col min="21" max="21" width="7.453125" customWidth="1"/>
  </cols>
  <sheetData>
    <row r="1" spans="1:25" ht="12.5" x14ac:dyDescent="0.25">
      <c r="A1" s="24">
        <v>42710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</row>
    <row r="2" spans="1:25" ht="12.5" x14ac:dyDescent="0.25">
      <c r="A2" s="25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</row>
    <row r="3" spans="1:25" ht="19.5" customHeight="1" x14ac:dyDescent="0.25">
      <c r="A3" s="27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</row>
    <row r="4" spans="1:25" ht="18.75" customHeight="1" x14ac:dyDescent="0.25">
      <c r="A4" s="8" t="s">
        <v>27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</row>
    <row r="5" spans="1:25" ht="32" customHeight="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</row>
    <row r="6" spans="1:25" ht="18.5" hidden="1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12.5" hidden="1" customHeight="1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</row>
    <row r="8" spans="1:25" ht="13" thickBot="1" x14ac:dyDescent="0.3">
      <c r="A8" s="9" t="s">
        <v>2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</row>
    <row r="9" spans="1:25" ht="13" thickBot="1" x14ac:dyDescent="0.3">
      <c r="A9" s="11" t="s">
        <v>0</v>
      </c>
      <c r="B9" s="12"/>
      <c r="C9" s="13"/>
      <c r="D9" s="20" t="s">
        <v>3</v>
      </c>
      <c r="E9" s="7"/>
      <c r="F9" s="20" t="s">
        <v>4</v>
      </c>
      <c r="G9" s="6"/>
      <c r="H9" s="6"/>
      <c r="I9" s="6"/>
      <c r="J9" s="6"/>
      <c r="K9" s="6"/>
      <c r="L9" s="6"/>
      <c r="M9" s="7"/>
      <c r="N9" s="20" t="s">
        <v>5</v>
      </c>
      <c r="O9" s="6"/>
      <c r="P9" s="6"/>
      <c r="Q9" s="6"/>
      <c r="R9" s="6"/>
      <c r="S9" s="6"/>
      <c r="T9" s="6"/>
      <c r="U9" s="7"/>
      <c r="V9" s="21">
        <v>2017</v>
      </c>
      <c r="W9" s="7"/>
      <c r="X9" s="21">
        <v>2017</v>
      </c>
      <c r="Y9" s="7"/>
    </row>
    <row r="10" spans="1:25" ht="13" thickBot="1" x14ac:dyDescent="0.3">
      <c r="A10" s="14"/>
      <c r="B10" s="15"/>
      <c r="C10" s="16"/>
      <c r="D10" s="21" t="s">
        <v>6</v>
      </c>
      <c r="E10" s="7"/>
      <c r="F10" s="21" t="s">
        <v>7</v>
      </c>
      <c r="G10" s="7"/>
      <c r="H10" s="21" t="s">
        <v>8</v>
      </c>
      <c r="I10" s="7"/>
      <c r="J10" s="21" t="s">
        <v>9</v>
      </c>
      <c r="K10" s="7"/>
      <c r="L10" s="21" t="s">
        <v>6</v>
      </c>
      <c r="M10" s="7"/>
      <c r="N10" s="21" t="s">
        <v>7</v>
      </c>
      <c r="O10" s="7"/>
      <c r="P10" s="21" t="s">
        <v>8</v>
      </c>
      <c r="Q10" s="7"/>
      <c r="R10" s="22" t="s">
        <v>9</v>
      </c>
      <c r="S10" s="23"/>
      <c r="T10" s="22" t="s">
        <v>6</v>
      </c>
      <c r="U10" s="23"/>
      <c r="V10" s="21" t="s">
        <v>7</v>
      </c>
      <c r="W10" s="7"/>
      <c r="X10" s="21" t="s">
        <v>8</v>
      </c>
      <c r="Y10" s="7"/>
    </row>
    <row r="11" spans="1:25" ht="13" thickBot="1" x14ac:dyDescent="0.3">
      <c r="A11" s="17"/>
      <c r="B11" s="18"/>
      <c r="C11" s="19"/>
      <c r="D11" s="1" t="s">
        <v>10</v>
      </c>
      <c r="E11" s="1" t="s">
        <v>11</v>
      </c>
      <c r="F11" s="1" t="s">
        <v>10</v>
      </c>
      <c r="G11" s="1" t="s">
        <v>11</v>
      </c>
      <c r="H11" s="1" t="s">
        <v>10</v>
      </c>
      <c r="I11" s="1" t="s">
        <v>11</v>
      </c>
      <c r="J11" s="1" t="s">
        <v>10</v>
      </c>
      <c r="K11" s="1" t="s">
        <v>11</v>
      </c>
      <c r="L11" s="1" t="s">
        <v>10</v>
      </c>
      <c r="M11" s="1" t="s">
        <v>11</v>
      </c>
      <c r="N11" s="1" t="s">
        <v>10</v>
      </c>
      <c r="O11" s="1" t="s">
        <v>11</v>
      </c>
      <c r="P11" s="1" t="s">
        <v>10</v>
      </c>
      <c r="Q11" s="1" t="s">
        <v>11</v>
      </c>
      <c r="R11" s="1" t="s">
        <v>10</v>
      </c>
      <c r="S11" s="1" t="s">
        <v>11</v>
      </c>
      <c r="T11" s="1" t="s">
        <v>10</v>
      </c>
      <c r="U11" s="1" t="s">
        <v>11</v>
      </c>
      <c r="V11" s="1" t="s">
        <v>10</v>
      </c>
      <c r="W11" s="1" t="s">
        <v>11</v>
      </c>
      <c r="X11" s="1" t="s">
        <v>10</v>
      </c>
      <c r="Y11" s="1" t="s">
        <v>11</v>
      </c>
    </row>
    <row r="12" spans="1:25" ht="13" thickBot="1" x14ac:dyDescent="0.3">
      <c r="A12" s="5" t="s">
        <v>12</v>
      </c>
      <c r="B12" s="6"/>
      <c r="C12" s="7"/>
      <c r="D12" s="2">
        <v>784.71313480000003</v>
      </c>
      <c r="E12" s="2">
        <v>0</v>
      </c>
      <c r="F12" s="2">
        <v>929.42769705000001</v>
      </c>
      <c r="G12" s="2">
        <v>0</v>
      </c>
      <c r="H12" s="2">
        <v>977.52126573999999</v>
      </c>
      <c r="I12" s="2">
        <v>0</v>
      </c>
      <c r="J12" s="2">
        <v>869.15065259000005</v>
      </c>
      <c r="K12" s="2">
        <v>0</v>
      </c>
      <c r="L12" s="2">
        <v>1266.82468189</v>
      </c>
      <c r="M12" s="2">
        <v>0</v>
      </c>
      <c r="N12" s="2">
        <v>742.31404017</v>
      </c>
      <c r="O12" s="2">
        <v>0</v>
      </c>
      <c r="P12" s="2">
        <v>915.90100960999996</v>
      </c>
      <c r="Q12" s="2">
        <v>0</v>
      </c>
      <c r="R12" s="4">
        <v>376411751.56999999</v>
      </c>
      <c r="S12" s="4">
        <v>0</v>
      </c>
      <c r="T12" s="4">
        <v>611975103.03999996</v>
      </c>
      <c r="U12" s="4">
        <v>0</v>
      </c>
      <c r="V12" s="4">
        <v>832948409.22000003</v>
      </c>
      <c r="W12" s="4">
        <v>0</v>
      </c>
      <c r="X12" s="4">
        <v>352716574.08999997</v>
      </c>
      <c r="Y12" s="4">
        <v>0</v>
      </c>
    </row>
    <row r="13" spans="1:25" ht="13" thickBot="1" x14ac:dyDescent="0.3">
      <c r="A13" s="5" t="s">
        <v>13</v>
      </c>
      <c r="B13" s="6"/>
      <c r="C13" s="7"/>
      <c r="D13" s="2">
        <v>101.20448187</v>
      </c>
      <c r="E13" s="2">
        <v>10.120448186999999</v>
      </c>
      <c r="F13" s="2">
        <v>119.62263556000001</v>
      </c>
      <c r="G13" s="2">
        <v>11.962263556</v>
      </c>
      <c r="H13" s="2">
        <v>90.788218860000001</v>
      </c>
      <c r="I13" s="2">
        <v>9.0788218860000001</v>
      </c>
      <c r="J13" s="2">
        <v>51.963726020000003</v>
      </c>
      <c r="K13" s="2">
        <v>5.1963726020000003</v>
      </c>
      <c r="L13" s="2">
        <v>41.767155420000002</v>
      </c>
      <c r="M13" s="2">
        <v>4.1767155420000002</v>
      </c>
      <c r="N13" s="2">
        <v>94.972638059999994</v>
      </c>
      <c r="O13" s="2">
        <v>9.4972638059999994</v>
      </c>
      <c r="P13" s="2">
        <v>30.04180139</v>
      </c>
      <c r="Q13" s="2">
        <v>3.0041801389999998</v>
      </c>
      <c r="R13" s="4">
        <v>311245568.11000001</v>
      </c>
      <c r="S13" s="4">
        <v>31124556.809999999</v>
      </c>
      <c r="T13" s="4">
        <v>317402589.81</v>
      </c>
      <c r="U13" s="4">
        <v>31740258.98</v>
      </c>
      <c r="V13" s="4">
        <v>328668511.75999999</v>
      </c>
      <c r="W13" s="4">
        <v>32866851.199999999</v>
      </c>
      <c r="X13" s="4">
        <v>397194519.13</v>
      </c>
      <c r="Y13" s="4">
        <v>39719451.909999996</v>
      </c>
    </row>
    <row r="14" spans="1:25" ht="13" thickBot="1" x14ac:dyDescent="0.3">
      <c r="A14" s="5" t="s">
        <v>14</v>
      </c>
      <c r="B14" s="6"/>
      <c r="C14" s="7"/>
      <c r="D14" s="2">
        <v>811.85435781000001</v>
      </c>
      <c r="E14" s="2">
        <v>162.37087156199999</v>
      </c>
      <c r="F14" s="2">
        <v>834.37562830000002</v>
      </c>
      <c r="G14" s="2">
        <v>166.87512566000001</v>
      </c>
      <c r="H14" s="2">
        <v>954.57087794999995</v>
      </c>
      <c r="I14" s="2">
        <v>190.91417559000001</v>
      </c>
      <c r="J14" s="2">
        <v>877.19180831999995</v>
      </c>
      <c r="K14" s="2">
        <v>175.43836166400001</v>
      </c>
      <c r="L14" s="2">
        <v>866.44091408999998</v>
      </c>
      <c r="M14" s="2">
        <v>173.288182818</v>
      </c>
      <c r="N14" s="2">
        <v>814.46945045999996</v>
      </c>
      <c r="O14" s="2">
        <v>162.89389009199999</v>
      </c>
      <c r="P14" s="2">
        <v>603.46631715000001</v>
      </c>
      <c r="Q14" s="2">
        <v>120.69326343</v>
      </c>
      <c r="R14" s="4">
        <v>104371706.94</v>
      </c>
      <c r="S14" s="4">
        <v>20874341.390000001</v>
      </c>
      <c r="T14" s="4">
        <v>181668927.53999999</v>
      </c>
      <c r="U14" s="4">
        <v>36333785.5</v>
      </c>
      <c r="V14" s="4">
        <v>144325397.36000001</v>
      </c>
      <c r="W14" s="4">
        <v>28865079.469999999</v>
      </c>
      <c r="X14" s="4">
        <v>95692478.799999997</v>
      </c>
      <c r="Y14" s="4">
        <v>19138495.759999998</v>
      </c>
    </row>
    <row r="15" spans="1:25" ht="13" thickBot="1" x14ac:dyDescent="0.3">
      <c r="A15" s="5" t="s">
        <v>15</v>
      </c>
      <c r="B15" s="6"/>
      <c r="C15" s="7"/>
      <c r="D15" s="2">
        <v>50.98756161</v>
      </c>
      <c r="E15" s="2">
        <v>25.493780805</v>
      </c>
      <c r="F15" s="2">
        <v>49.237482610000001</v>
      </c>
      <c r="G15" s="2">
        <v>24.618741305</v>
      </c>
      <c r="H15" s="2">
        <v>56.66359834</v>
      </c>
      <c r="I15" s="2">
        <v>28.33179917</v>
      </c>
      <c r="J15" s="2">
        <v>27.89524677</v>
      </c>
      <c r="K15" s="2">
        <v>13.947623385</v>
      </c>
      <c r="L15" s="2">
        <v>38.738641379999997</v>
      </c>
      <c r="M15" s="2">
        <v>19.369320689999999</v>
      </c>
      <c r="N15" s="2">
        <v>62.481403800000002</v>
      </c>
      <c r="O15" s="2">
        <v>31.240701900000001</v>
      </c>
      <c r="P15" s="2">
        <v>84.985244109999996</v>
      </c>
      <c r="Q15" s="2">
        <v>42.492622054999998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</row>
    <row r="16" spans="1:25" ht="13" thickBot="1" x14ac:dyDescent="0.3">
      <c r="A16" s="5" t="s">
        <v>16</v>
      </c>
      <c r="B16" s="6"/>
      <c r="C16" s="7"/>
      <c r="D16" s="2">
        <v>6453.3957424600003</v>
      </c>
      <c r="E16" s="2">
        <v>6453.3957424600003</v>
      </c>
      <c r="F16" s="2">
        <v>6204.9721456699999</v>
      </c>
      <c r="G16" s="2">
        <v>6204.9721456699999</v>
      </c>
      <c r="H16" s="2">
        <v>6401.9529009899998</v>
      </c>
      <c r="I16" s="2">
        <v>6401.9529009899998</v>
      </c>
      <c r="J16" s="2">
        <v>6322.4482081100005</v>
      </c>
      <c r="K16" s="2">
        <v>6322.4482081100005</v>
      </c>
      <c r="L16" s="2">
        <v>6261.0972968300002</v>
      </c>
      <c r="M16" s="2">
        <v>6261.0972968300002</v>
      </c>
      <c r="N16" s="2">
        <v>6112.3562912799998</v>
      </c>
      <c r="O16" s="2">
        <v>6112.3562912799998</v>
      </c>
      <c r="P16" s="2">
        <v>6138.6156337000002</v>
      </c>
      <c r="Q16" s="2">
        <v>6138.6156337000002</v>
      </c>
      <c r="R16" s="4">
        <v>299016427.54000002</v>
      </c>
      <c r="S16" s="4">
        <v>149508213.77000001</v>
      </c>
      <c r="T16" s="4">
        <v>264351366.56</v>
      </c>
      <c r="U16" s="4">
        <v>132175683.29000001</v>
      </c>
      <c r="V16" s="4">
        <v>282087908.38999999</v>
      </c>
      <c r="W16" s="4">
        <v>141043954.21000001</v>
      </c>
      <c r="X16" s="4">
        <v>325536573.39999998</v>
      </c>
      <c r="Y16" s="4">
        <v>162768286.72</v>
      </c>
    </row>
    <row r="17" spans="1:25" ht="13" thickBot="1" x14ac:dyDescent="0.3">
      <c r="A17" s="5" t="s">
        <v>17</v>
      </c>
      <c r="B17" s="6"/>
      <c r="C17" s="7"/>
      <c r="D17" s="2">
        <v>8.8353741299999999</v>
      </c>
      <c r="E17" s="2">
        <v>11.044217662499999</v>
      </c>
      <c r="F17" s="2">
        <v>20.83017413</v>
      </c>
      <c r="G17" s="2">
        <v>26.0377176625</v>
      </c>
      <c r="H17" s="2">
        <v>20.73491546</v>
      </c>
      <c r="I17" s="2">
        <v>25.918644324999999</v>
      </c>
      <c r="J17" s="2">
        <v>20.73491546</v>
      </c>
      <c r="K17" s="2">
        <v>25.918644324999999</v>
      </c>
      <c r="L17" s="2">
        <v>5.61291546</v>
      </c>
      <c r="M17" s="2">
        <v>7.016144325</v>
      </c>
      <c r="N17" s="2">
        <v>20.61291546</v>
      </c>
      <c r="O17" s="2">
        <v>25.766144324999999</v>
      </c>
      <c r="P17" s="2">
        <v>17.27126226</v>
      </c>
      <c r="Q17" s="2">
        <v>21.589077825</v>
      </c>
      <c r="R17" s="4">
        <v>6454455319.1499996</v>
      </c>
      <c r="S17" s="4">
        <v>6454455319.1499996</v>
      </c>
      <c r="T17" s="4">
        <v>6112567494.7799997</v>
      </c>
      <c r="U17" s="4">
        <v>6112567494.7799997</v>
      </c>
      <c r="V17" s="4">
        <v>5701964934.4799995</v>
      </c>
      <c r="W17" s="4">
        <v>5701964934.4799995</v>
      </c>
      <c r="X17" s="4">
        <v>5488457960.0900002</v>
      </c>
      <c r="Y17" s="4">
        <v>5488457960.0900002</v>
      </c>
    </row>
    <row r="18" spans="1:25" ht="13" thickBot="1" x14ac:dyDescent="0.3">
      <c r="A18" s="5" t="s">
        <v>18</v>
      </c>
      <c r="B18" s="6"/>
      <c r="C18" s="7"/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4">
        <v>4126855.9</v>
      </c>
      <c r="S18" s="4">
        <v>5158569.88</v>
      </c>
      <c r="T18" s="4">
        <v>0</v>
      </c>
      <c r="U18" s="4">
        <v>0</v>
      </c>
      <c r="V18" s="4">
        <v>50084390.25</v>
      </c>
      <c r="W18" s="4">
        <v>62605487.810000002</v>
      </c>
      <c r="X18" s="4">
        <v>6000000</v>
      </c>
      <c r="Y18" s="4">
        <v>7500000</v>
      </c>
    </row>
    <row r="19" spans="1:25" s="3" customFormat="1" ht="13" thickBot="1" x14ac:dyDescent="0.3">
      <c r="A19" s="5" t="s">
        <v>24</v>
      </c>
      <c r="B19" s="6"/>
      <c r="C19" s="7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4">
        <v>49364229.200000003</v>
      </c>
      <c r="S19" s="4">
        <v>74046343.799999997</v>
      </c>
      <c r="T19" s="4">
        <v>53364229.200000003</v>
      </c>
      <c r="U19" s="4">
        <v>80046343.799999997</v>
      </c>
      <c r="V19" s="4">
        <v>53364229.200000003</v>
      </c>
      <c r="W19" s="4">
        <v>80046343.799999997</v>
      </c>
      <c r="X19" s="4">
        <v>56648903.880000003</v>
      </c>
      <c r="Y19" s="4">
        <v>84973355.840000004</v>
      </c>
    </row>
    <row r="20" spans="1:25" s="3" customFormat="1" ht="13" thickBot="1" x14ac:dyDescent="0.3">
      <c r="A20" s="5" t="s">
        <v>25</v>
      </c>
      <c r="B20" s="6"/>
      <c r="C20" s="7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</row>
    <row r="21" spans="1:25" s="3" customFormat="1" ht="13" thickBot="1" x14ac:dyDescent="0.3">
      <c r="A21" s="5" t="s">
        <v>26</v>
      </c>
      <c r="B21" s="6"/>
      <c r="C21" s="7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</row>
    <row r="22" spans="1:25" ht="13" thickBot="1" x14ac:dyDescent="0.3">
      <c r="A22" s="5" t="s">
        <v>19</v>
      </c>
      <c r="B22" s="6"/>
      <c r="C22" s="7"/>
      <c r="D22" s="2">
        <v>8210.9906526800005</v>
      </c>
      <c r="E22" s="2">
        <v>6662.4250606764999</v>
      </c>
      <c r="F22" s="2">
        <v>8158.4657633200004</v>
      </c>
      <c r="G22" s="2">
        <v>6434.4659938534996</v>
      </c>
      <c r="H22" s="2">
        <v>8502.2317773399991</v>
      </c>
      <c r="I22" s="2">
        <v>6656.1963419610001</v>
      </c>
      <c r="J22" s="2">
        <v>8169.3845572700002</v>
      </c>
      <c r="K22" s="2">
        <v>6542.9492100859998</v>
      </c>
      <c r="L22" s="2">
        <v>8480.4816050699992</v>
      </c>
      <c r="M22" s="2">
        <v>6464.9476602049999</v>
      </c>
      <c r="N22" s="2">
        <f>SUM(N12:N21)</f>
        <v>7847.2067392299996</v>
      </c>
      <c r="O22" s="2">
        <f>SUM(O12:O21)</f>
        <v>6341.754291403</v>
      </c>
      <c r="P22" s="2">
        <v>7790.2812682200001</v>
      </c>
      <c r="Q22" s="2">
        <v>6326.3947771490002</v>
      </c>
      <c r="R22" s="4">
        <f t="shared" ref="R22:W22" si="0">SUM(R12:R21)</f>
        <v>7598991858.4099989</v>
      </c>
      <c r="S22" s="4">
        <f t="shared" si="0"/>
        <v>6735167344.8000002</v>
      </c>
      <c r="T22" s="4">
        <f t="shared" si="0"/>
        <v>7541329710.9299994</v>
      </c>
      <c r="U22" s="4">
        <f t="shared" si="0"/>
        <v>6392863566.3500004</v>
      </c>
      <c r="V22" s="4">
        <f t="shared" si="0"/>
        <v>7393443780.6599989</v>
      </c>
      <c r="W22" s="4">
        <f t="shared" si="0"/>
        <v>6047392650.9700003</v>
      </c>
      <c r="X22" s="4">
        <f>SUM(X12:X21)</f>
        <v>6722247009.3900003</v>
      </c>
      <c r="Y22" s="4">
        <f>SUM(Y12:Y21)</f>
        <v>5802557550.3200006</v>
      </c>
    </row>
    <row r="23" spans="1:25" ht="13" thickBot="1" x14ac:dyDescent="0.3">
      <c r="A23" s="5" t="s">
        <v>20</v>
      </c>
      <c r="B23" s="6"/>
      <c r="C23" s="7"/>
      <c r="D23" s="2">
        <v>2.41480826</v>
      </c>
      <c r="E23" s="2">
        <v>0</v>
      </c>
      <c r="F23" s="2">
        <v>4.0631012699999998</v>
      </c>
      <c r="G23" s="2">
        <v>0</v>
      </c>
      <c r="H23" s="2">
        <v>5.2038686099999998</v>
      </c>
      <c r="I23" s="2">
        <v>0</v>
      </c>
      <c r="J23" s="2">
        <v>8.0919282799999994</v>
      </c>
      <c r="K23" s="2">
        <v>0</v>
      </c>
      <c r="L23" s="2">
        <v>21.305969109999999</v>
      </c>
      <c r="M23" s="2">
        <v>0</v>
      </c>
      <c r="N23" s="2">
        <v>23.26352309</v>
      </c>
      <c r="O23" s="2">
        <v>0</v>
      </c>
      <c r="P23" s="2">
        <v>41.366937790000001</v>
      </c>
      <c r="Q23" s="2">
        <v>0</v>
      </c>
      <c r="R23" s="4">
        <f>[1]Hoja1!$D$15*-1</f>
        <v>44432917.409999996</v>
      </c>
      <c r="S23" s="4">
        <v>0</v>
      </c>
      <c r="T23" s="4">
        <f>[1]Hoja1!$F$15*-1</f>
        <v>46713463.630000003</v>
      </c>
      <c r="U23" s="4">
        <v>0</v>
      </c>
      <c r="V23" s="4">
        <f>[1]Hoja1!$H$15*-1</f>
        <v>50874586.43</v>
      </c>
      <c r="W23" s="4">
        <v>0</v>
      </c>
      <c r="X23" s="4">
        <f>[1]Sheet1!$D$13*-1</f>
        <v>117429118.2</v>
      </c>
      <c r="Y23" s="4">
        <v>0</v>
      </c>
    </row>
    <row r="24" spans="1:25" ht="13" thickBot="1" x14ac:dyDescent="0.3">
      <c r="A24" s="5" t="s">
        <v>21</v>
      </c>
      <c r="B24" s="6"/>
      <c r="C24" s="7"/>
      <c r="D24" s="2">
        <v>8208.5758444200001</v>
      </c>
      <c r="E24" s="2">
        <v>6660.0102524165004</v>
      </c>
      <c r="F24" s="2">
        <v>8154.4026620499999</v>
      </c>
      <c r="G24" s="2">
        <v>6430.4028925835</v>
      </c>
      <c r="H24" s="2">
        <v>8497.0279087300005</v>
      </c>
      <c r="I24" s="2">
        <v>6650.9924733509997</v>
      </c>
      <c r="J24" s="2">
        <v>8161.2926289899997</v>
      </c>
      <c r="K24" s="2">
        <v>6534.8572818060002</v>
      </c>
      <c r="L24" s="2">
        <v>8459.1756359600004</v>
      </c>
      <c r="M24" s="2">
        <v>6443.6416910950002</v>
      </c>
      <c r="N24" s="2">
        <v>7823.94321614</v>
      </c>
      <c r="O24" s="2">
        <v>6318.4907683130004</v>
      </c>
      <c r="P24" s="2">
        <v>7748.9143304299996</v>
      </c>
      <c r="Q24" s="2">
        <v>6285.0278393589997</v>
      </c>
      <c r="R24" s="4">
        <f t="shared" ref="R24:X24" si="1">R22-R23</f>
        <v>7554558940.999999</v>
      </c>
      <c r="S24" s="4">
        <f>S22-R23</f>
        <v>6690734427.3900003</v>
      </c>
      <c r="T24" s="4">
        <f t="shared" si="1"/>
        <v>7494616247.2999992</v>
      </c>
      <c r="U24" s="4">
        <f>U22-T23</f>
        <v>6346150102.7200003</v>
      </c>
      <c r="V24" s="4">
        <f t="shared" si="1"/>
        <v>7342569194.2299986</v>
      </c>
      <c r="W24" s="4">
        <f>W22-V23</f>
        <v>5996518064.54</v>
      </c>
      <c r="X24" s="4">
        <f t="shared" si="1"/>
        <v>6604817891.1900005</v>
      </c>
      <c r="Y24" s="4">
        <f>Y22-X23</f>
        <v>5685128432.1200008</v>
      </c>
    </row>
    <row r="25" spans="1:25" ht="13" thickBot="1" x14ac:dyDescent="0.3">
      <c r="A25" s="5" t="s">
        <v>22</v>
      </c>
      <c r="B25" s="6"/>
      <c r="C25" s="7"/>
      <c r="D25" s="2">
        <v>1008.85979733</v>
      </c>
      <c r="E25" s="2">
        <v>0</v>
      </c>
      <c r="F25" s="2">
        <v>1038.92107341</v>
      </c>
      <c r="G25" s="2">
        <v>0</v>
      </c>
      <c r="H25" s="2">
        <v>1047.6204923600001</v>
      </c>
      <c r="I25" s="2">
        <v>0</v>
      </c>
      <c r="J25" s="2">
        <v>1066.58948171</v>
      </c>
      <c r="K25" s="2">
        <v>0</v>
      </c>
      <c r="L25" s="2">
        <v>1048.94137692</v>
      </c>
      <c r="M25" s="2">
        <v>0</v>
      </c>
      <c r="N25" s="2">
        <v>1050.8263094900001</v>
      </c>
      <c r="O25" s="2">
        <v>0</v>
      </c>
      <c r="P25" s="2">
        <v>1061.5135223899999</v>
      </c>
      <c r="Q25" s="2">
        <v>0</v>
      </c>
      <c r="R25" s="4">
        <f>[1]Hoja1!$D$17</f>
        <v>970786884.52999997</v>
      </c>
      <c r="S25" s="4">
        <v>0</v>
      </c>
      <c r="T25" s="4">
        <f>[1]Hoja1!$F$17</f>
        <v>947051472.82000005</v>
      </c>
      <c r="U25" s="4">
        <v>0</v>
      </c>
      <c r="V25" s="4">
        <f>[1]Hoja1!$H$17</f>
        <v>939295262.17999995</v>
      </c>
      <c r="W25" s="4">
        <v>0</v>
      </c>
      <c r="X25" s="4">
        <f>[1]Sheet1!$D$16</f>
        <v>925037000.66999996</v>
      </c>
      <c r="Y25" s="4">
        <v>0</v>
      </c>
    </row>
    <row r="26" spans="1:25" ht="13" thickBot="1" x14ac:dyDescent="0.3">
      <c r="A26" s="5" t="s">
        <v>23</v>
      </c>
      <c r="B26" s="6"/>
      <c r="C26" s="7"/>
      <c r="D26" s="2">
        <v>0</v>
      </c>
      <c r="E26" s="2">
        <v>15.148021686061</v>
      </c>
      <c r="F26" s="2">
        <v>0</v>
      </c>
      <c r="G26" s="2">
        <v>16.156391609741998</v>
      </c>
      <c r="H26" s="2">
        <v>0</v>
      </c>
      <c r="I26" s="2">
        <v>15.751340819548</v>
      </c>
      <c r="J26" s="2">
        <v>0</v>
      </c>
      <c r="K26" s="2">
        <v>16.321542089059999</v>
      </c>
      <c r="L26" s="2">
        <v>0</v>
      </c>
      <c r="M26" s="2">
        <v>16.278704298061999</v>
      </c>
      <c r="N26" s="2">
        <v>0</v>
      </c>
      <c r="O26" s="2">
        <v>16.630970084815999</v>
      </c>
      <c r="P26" s="2">
        <v>0</v>
      </c>
      <c r="Q26" s="2">
        <v>16.889559593394001</v>
      </c>
      <c r="R26" s="2">
        <v>0</v>
      </c>
      <c r="S26" s="2">
        <f>(R25/S24)*100</f>
        <v>14.509421873865882</v>
      </c>
      <c r="T26" s="2">
        <v>0</v>
      </c>
      <c r="U26" s="2">
        <f>(T25/U24)*100</f>
        <v>14.923244132124887</v>
      </c>
      <c r="V26" s="2">
        <v>0</v>
      </c>
      <c r="W26" s="2">
        <f>(V25/W24)*100</f>
        <v>15.664011215682953</v>
      </c>
      <c r="X26" s="2">
        <v>0</v>
      </c>
      <c r="Y26" s="2">
        <f>(X25/Y24)*100</f>
        <v>16.271171561291379</v>
      </c>
    </row>
  </sheetData>
  <mergeCells count="38">
    <mergeCell ref="X9:Y9"/>
    <mergeCell ref="X10:Y10"/>
    <mergeCell ref="A1:U1"/>
    <mergeCell ref="A2:U2"/>
    <mergeCell ref="A3:U3"/>
    <mergeCell ref="A7:U7"/>
    <mergeCell ref="V10:W10"/>
    <mergeCell ref="V9:W9"/>
    <mergeCell ref="N10:O10"/>
    <mergeCell ref="P10:Q10"/>
    <mergeCell ref="R10:S10"/>
    <mergeCell ref="T10:U10"/>
    <mergeCell ref="A12:C12"/>
    <mergeCell ref="A25:C25"/>
    <mergeCell ref="A26:C26"/>
    <mergeCell ref="A17:C17"/>
    <mergeCell ref="A18:C18"/>
    <mergeCell ref="A22:C22"/>
    <mergeCell ref="A23:C23"/>
    <mergeCell ref="A19:C19"/>
    <mergeCell ref="A20:C20"/>
    <mergeCell ref="A21:C21"/>
    <mergeCell ref="A13:C13"/>
    <mergeCell ref="A14:C14"/>
    <mergeCell ref="A15:C15"/>
    <mergeCell ref="A4:Y6"/>
    <mergeCell ref="A24:C24"/>
    <mergeCell ref="A16:C16"/>
    <mergeCell ref="A8:U8"/>
    <mergeCell ref="A9:C11"/>
    <mergeCell ref="D9:E9"/>
    <mergeCell ref="F9:M9"/>
    <mergeCell ref="N9:U9"/>
    <mergeCell ref="D10:E10"/>
    <mergeCell ref="F10:G10"/>
    <mergeCell ref="H10:I10"/>
    <mergeCell ref="J10:K10"/>
    <mergeCell ref="L10:M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Company>Cognos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TEJEIRA, SANDRA</dc:creator>
  <cp:lastModifiedBy>TEJEIRA, SANDRA</cp:lastModifiedBy>
  <dcterms:created xsi:type="dcterms:W3CDTF">2017-03-23T13:24:40Z</dcterms:created>
  <dcterms:modified xsi:type="dcterms:W3CDTF">2017-09-06T15:02:24Z</dcterms:modified>
</cp:coreProperties>
</file>