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1320" yWindow="7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4" i="1" l="1"/>
  <c r="Q26" i="1"/>
  <c r="P24" i="1"/>
  <c r="Q22" i="1"/>
  <c r="P22" i="1"/>
  <c r="K26" i="1" l="1"/>
  <c r="O24" i="1"/>
  <c r="O26" i="1" s="1"/>
  <c r="N24" i="1"/>
  <c r="I26" i="1"/>
  <c r="J25" i="1"/>
  <c r="K24" i="1"/>
  <c r="J24" i="1"/>
  <c r="I24" i="1"/>
  <c r="G24" i="1"/>
  <c r="F24" i="1"/>
  <c r="M22" i="1"/>
  <c r="M24" i="1" s="1"/>
  <c r="M26" i="1" s="1"/>
  <c r="L22" i="1"/>
  <c r="L24" i="1" s="1"/>
</calcChain>
</file>

<file path=xl/sharedStrings.xml><?xml version="1.0" encoding="utf-8"?>
<sst xmlns="http://schemas.openxmlformats.org/spreadsheetml/2006/main" count="63" uniqueCount="33">
  <si>
    <t/>
  </si>
  <si>
    <t>BANCO PANAMEÑO DE LA VIVIENDA, S.A.</t>
  </si>
  <si>
    <t>059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</si>
  <si>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</si>
  <si>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</si>
  <si>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</si>
  <si>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</si>
  <si>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</si>
  <si>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</si>
  <si>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</si>
  <si>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</si>
  <si>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</si>
  <si>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</si>
  <si>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</si>
  <si>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</si>
  <si>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</si>
  <si>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</si>
  <si>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</si>
  <si>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</si>
  <si>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</si>
  <si>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</si>
  <si>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</si>
  <si>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</si>
  <si>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</si>
  <si>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</si>
  <si>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</si>
  <si>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</si>
  <si>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</si>
  <si>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</si>
  <si>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 xml:space="preserve">TRIMESTRE III </t>
  </si>
  <si>
    <r>
      <t xml:space="preserve">2018 </t>
    </r>
    <r>
      <rPr>
        <vertAlign val="superscript"/>
        <sz val="8"/>
        <color theme="1"/>
        <rFont val="Arial"/>
        <family val="2"/>
      </rPr>
      <t>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</si>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</sst>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0" fontId="10" fillId="3" borderId="12" xfId="0" applyFont="1" applyFill="1" applyBorder="1" applyAlignment="1">
      <alignment horizontal="center" vertical="top"/>
    </xf>
    <xf numFmtId="4" fontId="0" fillId="0" borderId="0" xfId="0" applyNumberFormat="1"/>
    <xf numFmtId="43" fontId="0" fillId="0" borderId="0" xfId="1" applyFont="1"/>
    <xf numFmtId="43" fontId="7" fillId="0" borderId="13" xfId="1" applyFont="1" applyBorder="1" applyAlignment="1">
      <alignment horizontal="right" vertical="top"/>
    </xf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8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4" workbookViewId="0">
      <selection activeCell="O31" sqref="O31"/>
    </sheetView>
  </sheetViews>
  <sheetFormatPr baseColWidth="10" defaultColWidth="9.140625" defaultRowHeight="12.75" customHeight="1" x14ac:dyDescent="0.2"/>
  <cols>
    <col min="1" max="1" width="7.28515625" bestFit="1" customWidth="1"/>
    <col min="2" max="2" width="7.140625" bestFit="1" customWidth="1"/>
    <col min="3" max="3" width="11.85546875" customWidth="1"/>
    <col min="4" max="15" width="7.28515625" customWidth="1"/>
    <col min="16" max="16" width="7.28515625" bestFit="1" customWidth="1"/>
    <col min="17" max="17" width="7.28515625" customWidth="1"/>
    <col min="18" max="21" width="7.28515625" bestFit="1" customWidth="1"/>
  </cols>
  <sheetData>
    <row r="1" spans="1:21" x14ac:dyDescent="0.2">
      <c r="A1" s="27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19.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8.75" customHeight="1" x14ac:dyDescent="0.2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21" ht="13.5" thickBot="1" x14ac:dyDescent="0.25">
      <c r="A9" s="18" t="s">
        <v>0</v>
      </c>
      <c r="B9" s="19"/>
      <c r="C9" s="20"/>
      <c r="D9" s="10">
        <v>2016</v>
      </c>
      <c r="E9" s="11"/>
      <c r="F9" s="9">
        <v>2017</v>
      </c>
      <c r="G9" s="10"/>
      <c r="H9" s="10"/>
      <c r="I9" s="10"/>
      <c r="J9" s="10"/>
      <c r="K9" s="10"/>
      <c r="L9" s="10"/>
      <c r="M9" s="11"/>
      <c r="N9" s="9" t="s">
        <v>30</v>
      </c>
      <c r="O9" s="10"/>
      <c r="P9" s="10"/>
      <c r="Q9" s="10"/>
      <c r="R9" s="10"/>
      <c r="S9" s="10"/>
      <c r="T9" s="10"/>
      <c r="U9" s="11"/>
    </row>
    <row r="10" spans="1:21" ht="13.5" thickBot="1" x14ac:dyDescent="0.25">
      <c r="A10" s="21"/>
      <c r="B10" s="22"/>
      <c r="C10" s="23"/>
      <c r="D10" s="9" t="s">
        <v>3</v>
      </c>
      <c r="E10" s="12"/>
      <c r="F10" s="9" t="s">
        <v>4</v>
      </c>
      <c r="G10" s="12"/>
      <c r="H10" s="9" t="s">
        <v>5</v>
      </c>
      <c r="I10" s="12"/>
      <c r="J10" s="9" t="s">
        <v>29</v>
      </c>
      <c r="K10" s="12"/>
      <c r="L10" s="9" t="s">
        <v>3</v>
      </c>
      <c r="M10" s="12"/>
      <c r="N10" s="9" t="s">
        <v>4</v>
      </c>
      <c r="O10" s="12"/>
      <c r="P10" s="9" t="s">
        <v>5</v>
      </c>
      <c r="Q10" s="12"/>
      <c r="R10" s="9" t="s">
        <v>29</v>
      </c>
      <c r="S10" s="12"/>
      <c r="T10" s="9" t="s">
        <v>3</v>
      </c>
      <c r="U10" s="12"/>
    </row>
    <row r="11" spans="1:21" ht="13.5" thickBot="1" x14ac:dyDescent="0.25">
      <c r="A11" s="24"/>
      <c r="B11" s="25"/>
      <c r="C11" s="26"/>
      <c r="D11" s="5" t="s">
        <v>6</v>
      </c>
      <c r="E11" s="5" t="s">
        <v>7</v>
      </c>
      <c r="F11" s="5" t="s">
        <v>6</v>
      </c>
      <c r="G11" s="5" t="s">
        <v>7</v>
      </c>
      <c r="H11" s="5" t="s">
        <v>6</v>
      </c>
      <c r="I11" s="5" t="s">
        <v>7</v>
      </c>
      <c r="J11" s="5" t="s">
        <v>6</v>
      </c>
      <c r="K11" s="5" t="s">
        <v>7</v>
      </c>
      <c r="L11" s="5" t="s">
        <v>6</v>
      </c>
      <c r="M11" s="5" t="s">
        <v>7</v>
      </c>
      <c r="N11" s="5" t="s">
        <v>6</v>
      </c>
      <c r="O11" s="5" t="s">
        <v>7</v>
      </c>
      <c r="P11" s="5" t="s">
        <v>6</v>
      </c>
      <c r="Q11" s="5" t="s">
        <v>7</v>
      </c>
      <c r="R11" s="5" t="s">
        <v>6</v>
      </c>
      <c r="S11" s="5" t="s">
        <v>7</v>
      </c>
      <c r="T11" s="5" t="s">
        <v>6</v>
      </c>
      <c r="U11" s="5" t="s">
        <v>7</v>
      </c>
    </row>
    <row r="12" spans="1:21" ht="13.5" thickBot="1" x14ac:dyDescent="0.25">
      <c r="A12" s="13" t="s">
        <v>8</v>
      </c>
      <c r="B12" s="14"/>
      <c r="C12" s="15"/>
      <c r="D12" s="4">
        <v>124806744.33</v>
      </c>
      <c r="E12" s="4">
        <v>0</v>
      </c>
      <c r="F12" s="4">
        <v>90841336.159999996</v>
      </c>
      <c r="G12" s="4">
        <v>0</v>
      </c>
      <c r="H12" s="1">
        <v>94.035813969999992</v>
      </c>
      <c r="I12" s="1">
        <v>0</v>
      </c>
      <c r="J12" s="1">
        <v>104.26260535999999</v>
      </c>
      <c r="K12" s="1">
        <v>0</v>
      </c>
      <c r="L12" s="4">
        <v>113950576.34999999</v>
      </c>
      <c r="M12" s="4">
        <v>0</v>
      </c>
      <c r="N12" s="4">
        <v>104937864.29000001</v>
      </c>
      <c r="O12" s="4">
        <v>0</v>
      </c>
      <c r="P12" s="1">
        <v>111.71531783</v>
      </c>
      <c r="Q12" s="1">
        <v>0</v>
      </c>
      <c r="R12" s="1"/>
      <c r="S12" s="1"/>
      <c r="T12" s="4"/>
      <c r="U12" s="4"/>
    </row>
    <row r="13" spans="1:21" ht="13.5" thickBot="1" x14ac:dyDescent="0.25">
      <c r="A13" s="13" t="s">
        <v>9</v>
      </c>
      <c r="B13" s="14"/>
      <c r="C13" s="15"/>
      <c r="D13" s="4">
        <v>19382761.609999999</v>
      </c>
      <c r="E13" s="4">
        <v>1938276.16</v>
      </c>
      <c r="F13" s="4">
        <v>104137417.26000001</v>
      </c>
      <c r="G13" s="4">
        <v>10413741.720000001</v>
      </c>
      <c r="H13" s="1">
        <v>84.669473890000006</v>
      </c>
      <c r="I13" s="1">
        <v>8.4669473900000014</v>
      </c>
      <c r="J13" s="1">
        <v>36.08311526</v>
      </c>
      <c r="K13" s="1">
        <v>3.6083115299999999</v>
      </c>
      <c r="L13" s="4">
        <v>29245073.410000004</v>
      </c>
      <c r="M13" s="4">
        <v>2924507.34</v>
      </c>
      <c r="N13" s="4">
        <v>34524982.899999999</v>
      </c>
      <c r="O13" s="4">
        <v>3452498.29</v>
      </c>
      <c r="P13" s="1">
        <v>7.8695098099999994</v>
      </c>
      <c r="Q13" s="1">
        <v>0.78695097000000003</v>
      </c>
      <c r="R13" s="1"/>
      <c r="S13" s="1"/>
      <c r="T13" s="4"/>
      <c r="U13" s="4"/>
    </row>
    <row r="14" spans="1:21" ht="13.5" thickBot="1" x14ac:dyDescent="0.25">
      <c r="A14" s="13" t="s">
        <v>10</v>
      </c>
      <c r="B14" s="14"/>
      <c r="C14" s="15"/>
      <c r="D14" s="4">
        <v>74552744.549999997</v>
      </c>
      <c r="E14" s="4">
        <v>14910548.91</v>
      </c>
      <c r="F14" s="4">
        <v>42900655.039999999</v>
      </c>
      <c r="G14" s="4">
        <v>8580131</v>
      </c>
      <c r="H14" s="1">
        <v>52.792211829999999</v>
      </c>
      <c r="I14" s="1">
        <v>10.558442359999999</v>
      </c>
      <c r="J14" s="1">
        <v>76.067388049999991</v>
      </c>
      <c r="K14" s="1">
        <v>15.213477599999999</v>
      </c>
      <c r="L14" s="4">
        <v>88498857.329999998</v>
      </c>
      <c r="M14" s="4">
        <v>17699771.460000001</v>
      </c>
      <c r="N14" s="4">
        <v>77598038.030000001</v>
      </c>
      <c r="O14" s="4">
        <v>15519607.609999999</v>
      </c>
      <c r="P14" s="1">
        <v>96.763245120000008</v>
      </c>
      <c r="Q14" s="1">
        <v>19.352649020000001</v>
      </c>
      <c r="R14" s="1"/>
      <c r="S14" s="1"/>
      <c r="T14" s="4"/>
      <c r="U14" s="4"/>
    </row>
    <row r="15" spans="1:21" ht="13.5" thickBot="1" x14ac:dyDescent="0.25">
      <c r="A15" s="13" t="s">
        <v>11</v>
      </c>
      <c r="B15" s="14"/>
      <c r="C15" s="15"/>
      <c r="D15" s="4">
        <v>59375020.020000003</v>
      </c>
      <c r="E15" s="4">
        <v>20781257.009999998</v>
      </c>
      <c r="F15" s="4">
        <v>33632872.020000003</v>
      </c>
      <c r="G15" s="4">
        <v>11771505.209999999</v>
      </c>
      <c r="H15" s="1">
        <v>17.743912559999998</v>
      </c>
      <c r="I15" s="1">
        <v>6.2103694000000003</v>
      </c>
      <c r="J15" s="1">
        <v>32.670743000000002</v>
      </c>
      <c r="K15" s="1">
        <v>11.434760050000001</v>
      </c>
      <c r="L15" s="4">
        <v>34826958.469999999</v>
      </c>
      <c r="M15" s="4">
        <v>12189435.470000001</v>
      </c>
      <c r="N15" s="4">
        <v>35208131.729999997</v>
      </c>
      <c r="O15" s="4">
        <v>12322846.109999999</v>
      </c>
      <c r="P15" s="1">
        <v>32.08913312</v>
      </c>
      <c r="Q15" s="1">
        <v>11.231196599999999</v>
      </c>
      <c r="R15" s="1"/>
      <c r="S15" s="1"/>
      <c r="T15" s="4"/>
      <c r="U15" s="4"/>
    </row>
    <row r="16" spans="1:21" ht="13.5" thickBot="1" x14ac:dyDescent="0.25">
      <c r="A16" s="13" t="s">
        <v>12</v>
      </c>
      <c r="B16" s="14"/>
      <c r="C16" s="15"/>
      <c r="D16" s="4">
        <v>645178115.45000005</v>
      </c>
      <c r="E16" s="4">
        <v>322589057.73000002</v>
      </c>
      <c r="F16" s="4">
        <v>607187227.15999997</v>
      </c>
      <c r="G16" s="4">
        <v>303593613.60000002</v>
      </c>
      <c r="H16" s="1">
        <v>478.50057601999998</v>
      </c>
      <c r="I16" s="1">
        <v>239.25028802</v>
      </c>
      <c r="J16" s="1">
        <v>699.87054595000006</v>
      </c>
      <c r="K16" s="1">
        <v>349.935273</v>
      </c>
      <c r="L16" s="4">
        <v>728029801.44000006</v>
      </c>
      <c r="M16" s="4">
        <v>364014900.73000002</v>
      </c>
      <c r="N16" s="4">
        <v>736126124.39999998</v>
      </c>
      <c r="O16" s="4">
        <v>368063062.23000002</v>
      </c>
      <c r="P16" s="1">
        <v>771.88396677999992</v>
      </c>
      <c r="Q16" s="1">
        <v>385.94198339999997</v>
      </c>
      <c r="R16" s="1"/>
      <c r="S16" s="1"/>
      <c r="T16" s="4"/>
      <c r="U16" s="4"/>
    </row>
    <row r="17" spans="1:21" ht="13.5" thickBot="1" x14ac:dyDescent="0.25">
      <c r="A17" s="13" t="s">
        <v>13</v>
      </c>
      <c r="B17" s="14"/>
      <c r="C17" s="15"/>
      <c r="D17" s="4">
        <v>623979060.28999996</v>
      </c>
      <c r="E17" s="4">
        <v>623979060.28999996</v>
      </c>
      <c r="F17" s="4">
        <v>722239263.57000005</v>
      </c>
      <c r="G17" s="4">
        <v>722239263.57000005</v>
      </c>
      <c r="H17" s="1">
        <v>928.19056835000004</v>
      </c>
      <c r="I17" s="1">
        <v>928.19056835000004</v>
      </c>
      <c r="J17" s="1">
        <v>714.61244390000002</v>
      </c>
      <c r="K17" s="1">
        <v>714.61244390000002</v>
      </c>
      <c r="L17" s="4">
        <v>647665670.07000005</v>
      </c>
      <c r="M17" s="4">
        <v>647665670.07000005</v>
      </c>
      <c r="N17" s="4">
        <v>664834802.04999995</v>
      </c>
      <c r="O17" s="4">
        <v>664834802.04999995</v>
      </c>
      <c r="P17" s="1">
        <v>678.66512826999997</v>
      </c>
      <c r="Q17" s="1">
        <v>678.66512826999997</v>
      </c>
      <c r="R17" s="1"/>
      <c r="S17" s="1"/>
      <c r="T17" s="4"/>
      <c r="U17" s="4"/>
    </row>
    <row r="18" spans="1:21" ht="13.5" thickBot="1" x14ac:dyDescent="0.25">
      <c r="A18" s="13" t="s">
        <v>14</v>
      </c>
      <c r="B18" s="14"/>
      <c r="C18" s="15"/>
      <c r="D18" s="4">
        <v>89221798.370000005</v>
      </c>
      <c r="E18" s="4">
        <v>111527247.95999999</v>
      </c>
      <c r="F18" s="4">
        <v>89059950.719999999</v>
      </c>
      <c r="G18" s="4">
        <v>111324938.41</v>
      </c>
      <c r="H18" s="1">
        <v>92.142032360000002</v>
      </c>
      <c r="I18" s="1">
        <v>115.17754045999999</v>
      </c>
      <c r="J18" s="1">
        <v>93.695587110000005</v>
      </c>
      <c r="K18" s="1">
        <v>117.11948390000001</v>
      </c>
      <c r="L18" s="4">
        <v>96619371.159999996</v>
      </c>
      <c r="M18" s="4">
        <v>120774213.95</v>
      </c>
      <c r="N18" s="4">
        <v>96274223.25</v>
      </c>
      <c r="O18" s="4">
        <v>120342779.06999999</v>
      </c>
      <c r="P18" s="1">
        <v>95.214590340000001</v>
      </c>
      <c r="Q18" s="1">
        <v>119.01823792</v>
      </c>
      <c r="R18" s="1"/>
      <c r="S18" s="1"/>
      <c r="T18" s="4"/>
      <c r="U18" s="4"/>
    </row>
    <row r="19" spans="1:21" ht="13.5" thickBot="1" x14ac:dyDescent="0.25">
      <c r="A19" s="13" t="s">
        <v>20</v>
      </c>
      <c r="B19" s="14"/>
      <c r="C19" s="15"/>
      <c r="D19" s="4">
        <v>52799806.700000003</v>
      </c>
      <c r="E19" s="4">
        <v>79199710.060000002</v>
      </c>
      <c r="F19" s="4">
        <v>53398871.280000001</v>
      </c>
      <c r="G19" s="4">
        <v>80098306.939999998</v>
      </c>
      <c r="H19" s="1">
        <v>53.280676380000003</v>
      </c>
      <c r="I19" s="1">
        <v>79.921014599999992</v>
      </c>
      <c r="J19" s="1">
        <v>10.570932440000002</v>
      </c>
      <c r="K19" s="1">
        <v>15.856398680000002</v>
      </c>
      <c r="L19" s="4">
        <v>11465288.050000001</v>
      </c>
      <c r="M19" s="4">
        <v>17197932.09</v>
      </c>
      <c r="N19" s="4">
        <v>4778992.29</v>
      </c>
      <c r="O19" s="4">
        <v>7168488.4400000004</v>
      </c>
      <c r="P19" s="1">
        <v>5.7831490399999996</v>
      </c>
      <c r="Q19" s="1">
        <v>8.6747235700000012</v>
      </c>
      <c r="R19" s="1"/>
      <c r="S19" s="1"/>
      <c r="T19" s="4"/>
      <c r="U19" s="4"/>
    </row>
    <row r="20" spans="1:21" ht="13.5" thickBot="1" x14ac:dyDescent="0.25">
      <c r="A20" s="13" t="s">
        <v>21</v>
      </c>
      <c r="B20" s="14"/>
      <c r="C20" s="15"/>
      <c r="D20" s="1" t="s">
        <v>23</v>
      </c>
      <c r="E20" s="1" t="s">
        <v>23</v>
      </c>
      <c r="F20" s="4" t="s">
        <v>23</v>
      </c>
      <c r="G20" s="4" t="s">
        <v>23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/>
      <c r="S20" s="1"/>
      <c r="T20" s="1"/>
      <c r="U20" s="1"/>
    </row>
    <row r="21" spans="1:21" ht="13.5" thickBot="1" x14ac:dyDescent="0.25">
      <c r="A21" s="13" t="s">
        <v>22</v>
      </c>
      <c r="B21" s="14"/>
      <c r="C21" s="15"/>
      <c r="D21" s="1" t="s">
        <v>23</v>
      </c>
      <c r="E21" s="1" t="s">
        <v>23</v>
      </c>
      <c r="F21" s="4" t="s">
        <v>23</v>
      </c>
      <c r="G21" s="4" t="s">
        <v>23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/>
      <c r="S21" s="1"/>
      <c r="T21" s="1"/>
      <c r="U21" s="1"/>
    </row>
    <row r="22" spans="1:21" ht="13.5" thickBot="1" x14ac:dyDescent="0.25">
      <c r="A22" s="13" t="s">
        <v>15</v>
      </c>
      <c r="B22" s="14"/>
      <c r="C22" s="15"/>
      <c r="D22" s="4">
        <v>1689296051.3199999</v>
      </c>
      <c r="E22" s="4">
        <v>1174925158.1199999</v>
      </c>
      <c r="F22" s="4">
        <v>1743397593.21</v>
      </c>
      <c r="G22" s="4">
        <v>1248021500.45</v>
      </c>
      <c r="H22" s="1">
        <v>1801.35526536</v>
      </c>
      <c r="I22" s="1">
        <v>1387.7751705799999</v>
      </c>
      <c r="J22" s="1">
        <v>1767.8333610699999</v>
      </c>
      <c r="K22" s="1">
        <v>1227.7801486600001</v>
      </c>
      <c r="L22" s="4">
        <f>+SUM(L12:L21)</f>
        <v>1750301596.2800002</v>
      </c>
      <c r="M22" s="4">
        <f>+SUM(M12:M21)</f>
        <v>1182466431.1099999</v>
      </c>
      <c r="N22" s="4">
        <v>1754283158.9400001</v>
      </c>
      <c r="O22" s="4">
        <v>1191704083.8</v>
      </c>
      <c r="P22" s="1">
        <f>(+SUM(P12:P21))</f>
        <v>1799.98404031</v>
      </c>
      <c r="Q22" s="1">
        <f>(+SUM(Q12:Q21))</f>
        <v>1223.6708697499998</v>
      </c>
      <c r="R22" s="1"/>
      <c r="S22" s="1"/>
      <c r="T22" s="4"/>
      <c r="U22" s="4"/>
    </row>
    <row r="23" spans="1:21" ht="13.5" thickBot="1" x14ac:dyDescent="0.25">
      <c r="A23" s="13" t="s">
        <v>16</v>
      </c>
      <c r="B23" s="14"/>
      <c r="C23" s="15"/>
      <c r="D23" s="4">
        <v>6681445</v>
      </c>
      <c r="E23" s="4">
        <v>0</v>
      </c>
      <c r="F23" s="4">
        <v>6696929.3700000001</v>
      </c>
      <c r="G23" s="4">
        <v>0</v>
      </c>
      <c r="H23" s="1">
        <v>-6.6880439999999997</v>
      </c>
      <c r="I23" s="1">
        <v>0</v>
      </c>
      <c r="J23" s="1">
        <v>-6.2818139999999998</v>
      </c>
      <c r="K23" s="1">
        <v>0</v>
      </c>
      <c r="L23" s="4">
        <v>-6895991</v>
      </c>
      <c r="M23" s="4">
        <v>0</v>
      </c>
      <c r="N23" s="4">
        <v>-14297994</v>
      </c>
      <c r="O23" s="4">
        <v>0</v>
      </c>
      <c r="P23" s="1">
        <v>-14.094765030000001</v>
      </c>
      <c r="Q23" s="1">
        <v>0</v>
      </c>
      <c r="R23" s="1"/>
      <c r="S23" s="1"/>
      <c r="T23" s="4"/>
      <c r="U23" s="4"/>
    </row>
    <row r="24" spans="1:21" ht="13.5" thickBot="1" x14ac:dyDescent="0.25">
      <c r="A24" s="13" t="s">
        <v>17</v>
      </c>
      <c r="B24" s="14"/>
      <c r="C24" s="15"/>
      <c r="D24" s="4">
        <v>1682614606.3199999</v>
      </c>
      <c r="E24" s="4">
        <v>1168243713.1199999</v>
      </c>
      <c r="F24" s="4">
        <f>+F22-F23</f>
        <v>1736700663.8400002</v>
      </c>
      <c r="G24" s="4">
        <f>+G22-F23</f>
        <v>1241324571.0800002</v>
      </c>
      <c r="H24" s="1">
        <v>1794.66722136</v>
      </c>
      <c r="I24" s="1">
        <f>+I22+H23</f>
        <v>1381.0871265799999</v>
      </c>
      <c r="J24" s="1">
        <f>+J22+J23</f>
        <v>1761.55154707</v>
      </c>
      <c r="K24" s="1">
        <f>+K22+J23</f>
        <v>1221.4983346600002</v>
      </c>
      <c r="L24" s="4">
        <f>+L22+L23</f>
        <v>1743405605.2800002</v>
      </c>
      <c r="M24" s="4">
        <f>+M22-L23</f>
        <v>1189362422.1099999</v>
      </c>
      <c r="N24" s="4">
        <f>+N22+N23</f>
        <v>1739985164.9400001</v>
      </c>
      <c r="O24" s="4">
        <f>+O22+N23</f>
        <v>1177406089.8</v>
      </c>
      <c r="P24" s="1">
        <f>(+P22+P23)</f>
        <v>1785.88927528</v>
      </c>
      <c r="Q24" s="1">
        <f>(+Q22+P23)</f>
        <v>1209.5761047199999</v>
      </c>
      <c r="R24" s="1"/>
      <c r="S24" s="1"/>
      <c r="T24" s="4"/>
      <c r="U24" s="4"/>
    </row>
    <row r="25" spans="1:21" ht="13.5" thickBot="1" x14ac:dyDescent="0.25">
      <c r="A25" s="13" t="s">
        <v>18</v>
      </c>
      <c r="B25" s="14"/>
      <c r="C25" s="15"/>
      <c r="D25" s="4">
        <v>145583019.56999999</v>
      </c>
      <c r="E25" s="4">
        <v>0</v>
      </c>
      <c r="F25" s="4">
        <v>151122064.31</v>
      </c>
      <c r="G25" s="4">
        <v>0</v>
      </c>
      <c r="H25" s="1">
        <v>147.14493215000002</v>
      </c>
      <c r="I25" s="1">
        <v>0</v>
      </c>
      <c r="J25" s="1">
        <f>152761032.4/1000000</f>
        <v>152.7610324</v>
      </c>
      <c r="K25" s="1">
        <v>0</v>
      </c>
      <c r="L25" s="4">
        <v>152855874.5</v>
      </c>
      <c r="M25" s="4">
        <v>0</v>
      </c>
      <c r="N25" s="4">
        <v>148789024.81999999</v>
      </c>
      <c r="O25" s="4">
        <v>0</v>
      </c>
      <c r="P25" s="1">
        <v>152.17269130000003</v>
      </c>
      <c r="Q25" s="1">
        <v>0</v>
      </c>
      <c r="R25" s="1"/>
      <c r="S25" s="1"/>
      <c r="T25" s="4"/>
      <c r="U25" s="4"/>
    </row>
    <row r="26" spans="1:21" ht="13.5" thickBot="1" x14ac:dyDescent="0.25">
      <c r="A26" s="13" t="s">
        <v>19</v>
      </c>
      <c r="B26" s="14"/>
      <c r="C26" s="15"/>
      <c r="D26" s="1">
        <v>0</v>
      </c>
      <c r="E26" s="1">
        <v>12.46</v>
      </c>
      <c r="F26" s="1">
        <v>0</v>
      </c>
      <c r="G26" s="1">
        <v>12.17</v>
      </c>
      <c r="H26" s="1">
        <v>0</v>
      </c>
      <c r="I26" s="1">
        <f>+H25/I24*100</f>
        <v>10.654283087438264</v>
      </c>
      <c r="J26" s="1">
        <v>0</v>
      </c>
      <c r="K26" s="1">
        <f>+J25/K24*100</f>
        <v>12.506036894640591</v>
      </c>
      <c r="L26" s="1">
        <v>0</v>
      </c>
      <c r="M26" s="1">
        <f>+L25/M24*100</f>
        <v>12.851917267473825</v>
      </c>
      <c r="N26" s="1">
        <v>0</v>
      </c>
      <c r="O26" s="1">
        <f>+N25/O24*100</f>
        <v>12.6370184517454</v>
      </c>
      <c r="P26" s="1">
        <v>0</v>
      </c>
      <c r="Q26" s="8">
        <f>+P25/Q24*100</f>
        <v>12.580662821148067</v>
      </c>
      <c r="R26" s="1"/>
      <c r="S26" s="1"/>
      <c r="T26" s="1"/>
      <c r="U26" s="1"/>
    </row>
    <row r="27" spans="1:21" ht="12.75" customHeight="1" x14ac:dyDescent="0.2">
      <c r="P27" s="7"/>
    </row>
    <row r="28" spans="1:21" ht="12.75" customHeight="1" x14ac:dyDescent="0.2">
      <c r="M28" s="6"/>
    </row>
    <row r="29" spans="1:21" ht="12.75" customHeight="1" x14ac:dyDescent="0.2">
      <c r="A29" t="s">
        <v>24</v>
      </c>
    </row>
    <row r="30" spans="1:21" ht="12.75" customHeight="1" x14ac:dyDescent="0.2">
      <c r="A30" s="2" t="s">
        <v>27</v>
      </c>
      <c r="B30" s="2" t="s">
        <v>31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1" ht="12.75" customHeight="1" x14ac:dyDescent="0.2">
      <c r="A31" s="2" t="s">
        <v>28</v>
      </c>
      <c r="B31" s="3" t="s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21" ht="12.75" customHeight="1" x14ac:dyDescent="0.2">
      <c r="A32" s="2" t="s">
        <v>23</v>
      </c>
      <c r="B32" s="2" t="s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34">
    <mergeCell ref="A1:M1"/>
    <mergeCell ref="A7:M7"/>
    <mergeCell ref="A2:U2"/>
    <mergeCell ref="A3:U3"/>
    <mergeCell ref="A4:U6"/>
    <mergeCell ref="A8:M8"/>
    <mergeCell ref="A9:C11"/>
    <mergeCell ref="D9:E9"/>
    <mergeCell ref="F9:M9"/>
    <mergeCell ref="D10:E10"/>
    <mergeCell ref="F10:G10"/>
    <mergeCell ref="H10:I10"/>
    <mergeCell ref="J10:K10"/>
    <mergeCell ref="L10:M10"/>
    <mergeCell ref="A12:C12"/>
    <mergeCell ref="A13:C13"/>
    <mergeCell ref="A14:C14"/>
    <mergeCell ref="A15:C15"/>
    <mergeCell ref="A16:C16"/>
    <mergeCell ref="A17:C17"/>
    <mergeCell ref="A18:C18"/>
    <mergeCell ref="A19:C19"/>
    <mergeCell ref="A22:C22"/>
    <mergeCell ref="A23:C23"/>
    <mergeCell ref="A24:C24"/>
    <mergeCell ref="A25:C25"/>
    <mergeCell ref="A26:C26"/>
    <mergeCell ref="A20:C20"/>
    <mergeCell ref="A21:C21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FERNANDEZ, KATHIUSKA</cp:lastModifiedBy>
  <dcterms:created xsi:type="dcterms:W3CDTF">2017-03-27T14:00:30Z</dcterms:created>
  <dcterms:modified xsi:type="dcterms:W3CDTF">2018-08-14T15:18:27Z</dcterms:modified>
</cp:coreProperties>
</file>