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tejeira\Documents\MIS BANCOS\Adecuaciòn de capital mis bancos\AC, II trimestre 2018\"/>
    </mc:Choice>
  </mc:AlternateContent>
  <bookViews>
    <workbookView xWindow="480" yWindow="24" windowWidth="13020" windowHeight="9288"/>
  </bookViews>
  <sheets>
    <sheet name="Page1_1" sheetId="1" r:id="rId1"/>
    <sheet name="Hoja1" sheetId="2" r:id="rId2"/>
  </sheets>
  <calcPr calcId="162913"/>
  <webPublishing codePage="1252"/>
</workbook>
</file>

<file path=xl/calcChain.xml><?xml version="1.0" encoding="utf-8"?>
<calcChain xmlns="http://schemas.openxmlformats.org/spreadsheetml/2006/main">
  <c r="AG24" i="1" l="1"/>
  <c r="AF24" i="1"/>
  <c r="AE24" i="1"/>
  <c r="AD24" i="1"/>
  <c r="AC24" i="1"/>
  <c r="AB24" i="1"/>
  <c r="AA24" i="1"/>
  <c r="Z24" i="1"/>
  <c r="Y24" i="1"/>
  <c r="X24" i="1"/>
  <c r="W24" i="1"/>
  <c r="V24" i="1"/>
  <c r="U26" i="1"/>
  <c r="AG26" i="1"/>
  <c r="AF23" i="1"/>
  <c r="AD23" i="1"/>
  <c r="AB23" i="1"/>
  <c r="Z23" i="1"/>
  <c r="X23" i="1"/>
  <c r="V23" i="1"/>
  <c r="T23" i="1"/>
  <c r="AG22" i="1" l="1"/>
  <c r="AF22" i="1"/>
  <c r="R23" i="1" l="1"/>
  <c r="AD22" i="1"/>
  <c r="AE22" i="1"/>
  <c r="AE26" i="1" l="1"/>
  <c r="AC22" i="1"/>
  <c r="AB22" i="1"/>
  <c r="AC26" i="1" l="1"/>
  <c r="Y22" i="1"/>
  <c r="R22" i="1"/>
  <c r="R24" i="1" s="1"/>
  <c r="S22" i="1"/>
  <c r="S24" i="1" s="1"/>
  <c r="S26" i="1" s="1"/>
  <c r="T22" i="1"/>
  <c r="T24" i="1" s="1"/>
  <c r="U22" i="1"/>
  <c r="U24" i="1" s="1"/>
  <c r="AA22" i="1" l="1"/>
  <c r="Z22" i="1"/>
  <c r="AA26" i="1" l="1"/>
  <c r="X22" i="1" l="1"/>
  <c r="Y26" i="1" l="1"/>
  <c r="W22" i="1" l="1"/>
  <c r="W26" i="1" l="1"/>
  <c r="V22" i="1" l="1"/>
</calcChain>
</file>

<file path=xl/sharedStrings.xml><?xml version="1.0" encoding="utf-8"?>
<sst xmlns="http://schemas.openxmlformats.org/spreadsheetml/2006/main" count="99" uniqueCount="37">
  <si>
    <t/>
  </si>
  <si>
    <t>002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</si>
  <si>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</si>
  <si>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</si>
  <si>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</si>
  <si>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</si>
  <si>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</si>
  <si>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</si>
  <si>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</si>
  <si>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</si>
  <si>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</si>
  <si>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</si>
  <si>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</si>
  <si>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</si>
  <si>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</si>
  <si>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</si>
  <si>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</si>
  <si>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</si>
  <si>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</si>
  <si>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</si>
  <si>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</si>
  <si>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</si>
  <si>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</si>
  <si>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</si>
  <si>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</si>
  <si>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 xml:space="preserve">2016 </t>
    </r>
    <r>
      <rPr>
        <vertAlign val="superscript"/>
        <sz val="8"/>
        <color theme="1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</si>
  <si>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</si>
  <si>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t>…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</si>
  <si>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</si>
  <si>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</si>
  <si>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</si>
  <si>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</si>
  <si>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</si>
  <si>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Notas:</t>
  </si>
  <si>
    <t>Cifras preliminares 2017.</t>
  </si>
  <si>
    <t>CAPITAL BANK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</si>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</sst>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\ #,###.00,,"/>
  </numFmts>
  <fonts count="7" x14ac:knownFonts="1">
    <font>
      <sz val="10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FF0000"/>
      <name val="Arial"/>
      <family val="2"/>
    </font>
    <font>
      <b/>
      <sz val="8"/>
      <color rgb="FFFFFFFF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165" fontId="1" fillId="0" borderId="13" xfId="0" applyNumberFormat="1" applyFont="1" applyBorder="1" applyAlignment="1">
      <alignment horizontal="right" vertical="top"/>
    </xf>
    <xf numFmtId="166" fontId="1" fillId="0" borderId="13" xfId="0" applyNumberFormat="1" applyFont="1" applyBorder="1" applyAlignment="1">
      <alignment horizontal="right" vertical="top"/>
    </xf>
    <xf numFmtId="2" fontId="1" fillId="0" borderId="0" xfId="0" applyNumberFormat="1" applyFont="1"/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0" fontId="1" fillId="0" borderId="13" xfId="1" applyNumberFormat="1" applyFont="1" applyBorder="1" applyAlignment="1">
      <alignment horizontal="right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1" xfId="0" applyFont="1" applyFill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vertical="top"/>
    </xf>
    <xf numFmtId="0" fontId="1" fillId="3" borderId="10" xfId="0" applyFont="1" applyFill="1" applyBorder="1"/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9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workbookViewId="0">
      <pane xSplit="3" ySplit="11" topLeftCell="T12" activePane="bottomRight" state="frozen"/>
      <selection pane="topRight" activeCell="D1" sqref="D1"/>
      <selection pane="bottomLeft" activeCell="A12" sqref="A12"/>
      <selection pane="bottomRight" activeCell="AF23" sqref="AF23"/>
    </sheetView>
  </sheetViews>
  <sheetFormatPr baseColWidth="10" defaultColWidth="8.77734375" defaultRowHeight="12.75" customHeight="1" x14ac:dyDescent="0.2"/>
  <cols>
    <col min="1" max="1" width="7.21875" style="4" customWidth="1"/>
    <col min="2" max="3" width="7.21875" style="4" bestFit="1" customWidth="1"/>
    <col min="4" max="15" width="7.77734375" style="4" hidden="1" customWidth="1"/>
    <col min="16" max="16" width="8.21875" style="4" hidden="1" customWidth="1"/>
    <col min="17" max="17" width="7.77734375" style="4" hidden="1" customWidth="1"/>
    <col min="18" max="18" width="9.21875" style="4" hidden="1" customWidth="1"/>
    <col min="19" max="19" width="7.109375" style="4" hidden="1" customWidth="1"/>
    <col min="20" max="20" width="9.109375" style="4" customWidth="1"/>
    <col min="21" max="21" width="7.33203125" style="4" customWidth="1"/>
    <col min="22" max="22" width="10.88671875" style="4" bestFit="1" customWidth="1"/>
    <col min="23" max="16384" width="8.77734375" style="4"/>
  </cols>
  <sheetData>
    <row r="1" spans="1:33" ht="10.199999999999999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33" ht="10.199999999999999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19.5" customHeight="1" x14ac:dyDescent="0.2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8.75" customHeight="1" x14ac:dyDescent="0.2">
      <c r="A4" s="20" t="s">
        <v>36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ht="18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18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33" ht="10.8" thickBot="1" x14ac:dyDescent="0.25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33" ht="12" thickBot="1" x14ac:dyDescent="0.25">
      <c r="A9" s="27" t="s">
        <v>0</v>
      </c>
      <c r="B9" s="28"/>
      <c r="C9" s="29"/>
      <c r="D9" s="17" t="s">
        <v>2</v>
      </c>
      <c r="E9" s="18"/>
      <c r="F9" s="17" t="s">
        <v>3</v>
      </c>
      <c r="G9" s="22"/>
      <c r="H9" s="22"/>
      <c r="I9" s="22"/>
      <c r="J9" s="22"/>
      <c r="K9" s="22"/>
      <c r="L9" s="22"/>
      <c r="M9" s="18"/>
      <c r="N9" s="17" t="s">
        <v>25</v>
      </c>
      <c r="O9" s="22"/>
      <c r="P9" s="22"/>
      <c r="Q9" s="22"/>
      <c r="R9" s="22"/>
      <c r="S9" s="22"/>
      <c r="T9" s="22"/>
      <c r="U9" s="18"/>
      <c r="V9" s="17">
        <v>2017</v>
      </c>
      <c r="W9" s="18"/>
      <c r="X9" s="17">
        <v>2017</v>
      </c>
      <c r="Y9" s="18"/>
      <c r="Z9" s="17">
        <v>2017</v>
      </c>
      <c r="AA9" s="18"/>
      <c r="AB9" s="17">
        <v>2017</v>
      </c>
      <c r="AC9" s="18"/>
      <c r="AD9" s="17">
        <v>2018</v>
      </c>
      <c r="AE9" s="18"/>
      <c r="AF9" s="17">
        <v>2018</v>
      </c>
      <c r="AG9" s="18"/>
    </row>
    <row r="10" spans="1:33" ht="12" thickBot="1" x14ac:dyDescent="0.25">
      <c r="A10" s="30"/>
      <c r="B10" s="24"/>
      <c r="C10" s="31"/>
      <c r="D10" s="17" t="s">
        <v>4</v>
      </c>
      <c r="E10" s="18"/>
      <c r="F10" s="17" t="s">
        <v>5</v>
      </c>
      <c r="G10" s="18"/>
      <c r="H10" s="17" t="s">
        <v>6</v>
      </c>
      <c r="I10" s="18"/>
      <c r="J10" s="17" t="s">
        <v>7</v>
      </c>
      <c r="K10" s="18"/>
      <c r="L10" s="17" t="s">
        <v>4</v>
      </c>
      <c r="M10" s="18"/>
      <c r="N10" s="17" t="s">
        <v>5</v>
      </c>
      <c r="O10" s="18"/>
      <c r="P10" s="17" t="s">
        <v>6</v>
      </c>
      <c r="Q10" s="18"/>
      <c r="R10" s="17" t="s">
        <v>26</v>
      </c>
      <c r="S10" s="18"/>
      <c r="T10" s="17" t="s">
        <v>4</v>
      </c>
      <c r="U10" s="18"/>
      <c r="V10" s="17" t="s">
        <v>5</v>
      </c>
      <c r="W10" s="18"/>
      <c r="X10" s="17" t="s">
        <v>6</v>
      </c>
      <c r="Y10" s="18"/>
      <c r="Z10" s="17" t="s">
        <v>7</v>
      </c>
      <c r="AA10" s="18"/>
      <c r="AB10" s="17" t="s">
        <v>4</v>
      </c>
      <c r="AC10" s="18"/>
      <c r="AD10" s="17" t="s">
        <v>5</v>
      </c>
      <c r="AE10" s="18"/>
      <c r="AF10" s="17" t="s">
        <v>6</v>
      </c>
      <c r="AG10" s="18"/>
    </row>
    <row r="11" spans="1:33" ht="10.8" thickBot="1" x14ac:dyDescent="0.25">
      <c r="A11" s="32"/>
      <c r="B11" s="33"/>
      <c r="C11" s="34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  <c r="V11" s="6" t="s">
        <v>8</v>
      </c>
      <c r="W11" s="6" t="s">
        <v>9</v>
      </c>
      <c r="X11" s="11" t="s">
        <v>8</v>
      </c>
      <c r="Y11" s="11" t="s">
        <v>9</v>
      </c>
      <c r="Z11" s="12" t="s">
        <v>8</v>
      </c>
      <c r="AA11" s="12" t="s">
        <v>9</v>
      </c>
      <c r="AB11" s="13" t="s">
        <v>8</v>
      </c>
      <c r="AC11" s="13" t="s">
        <v>9</v>
      </c>
      <c r="AD11" s="14" t="s">
        <v>8</v>
      </c>
      <c r="AE11" s="14" t="s">
        <v>9</v>
      </c>
      <c r="AF11" s="16" t="s">
        <v>8</v>
      </c>
      <c r="AG11" s="16" t="s">
        <v>9</v>
      </c>
    </row>
    <row r="12" spans="1:33" ht="10.8" thickBot="1" x14ac:dyDescent="0.25">
      <c r="A12" s="21" t="s">
        <v>10</v>
      </c>
      <c r="B12" s="22"/>
      <c r="C12" s="18"/>
      <c r="D12" s="1">
        <v>380.54655210999999</v>
      </c>
      <c r="E12" s="1">
        <v>0</v>
      </c>
      <c r="F12" s="1">
        <v>381.51476759000002</v>
      </c>
      <c r="G12" s="1">
        <v>0</v>
      </c>
      <c r="H12" s="1">
        <v>400.76792155999999</v>
      </c>
      <c r="I12" s="1">
        <v>0</v>
      </c>
      <c r="J12" s="1">
        <v>400.46855189000001</v>
      </c>
      <c r="K12" s="1">
        <v>0</v>
      </c>
      <c r="L12" s="1"/>
      <c r="M12" s="1"/>
      <c r="N12" s="1"/>
      <c r="O12" s="1"/>
      <c r="P12" s="1"/>
      <c r="Q12" s="1"/>
      <c r="R12" s="2">
        <v>200187725.40000001</v>
      </c>
      <c r="S12" s="2">
        <v>0</v>
      </c>
      <c r="T12" s="2">
        <v>189429999.21000001</v>
      </c>
      <c r="U12" s="2">
        <v>0</v>
      </c>
      <c r="V12" s="2">
        <v>201587034.88999999</v>
      </c>
      <c r="W12" s="2">
        <v>0</v>
      </c>
      <c r="X12" s="2">
        <v>204827277.88</v>
      </c>
      <c r="Y12" s="2">
        <v>0</v>
      </c>
      <c r="Z12" s="2">
        <v>230338174.22</v>
      </c>
      <c r="AA12" s="2">
        <v>0</v>
      </c>
      <c r="AB12" s="2">
        <v>247012052.03</v>
      </c>
      <c r="AC12" s="2">
        <v>0</v>
      </c>
      <c r="AD12" s="2">
        <v>251029226.87</v>
      </c>
      <c r="AE12" s="2">
        <v>0</v>
      </c>
      <c r="AF12" s="2">
        <v>260814561.91999999</v>
      </c>
      <c r="AG12" s="2">
        <v>0</v>
      </c>
    </row>
    <row r="13" spans="1:33" ht="10.8" thickBot="1" x14ac:dyDescent="0.25">
      <c r="A13" s="21" t="s">
        <v>11</v>
      </c>
      <c r="B13" s="22"/>
      <c r="C13" s="18"/>
      <c r="D13" s="1">
        <v>16.409699750000001</v>
      </c>
      <c r="E13" s="1">
        <v>1.640969975</v>
      </c>
      <c r="F13" s="1">
        <v>16.444493210000001</v>
      </c>
      <c r="G13" s="1">
        <v>1.644449321</v>
      </c>
      <c r="H13" s="1">
        <v>16.302132050000001</v>
      </c>
      <c r="I13" s="1">
        <v>1.630213205</v>
      </c>
      <c r="J13" s="1">
        <v>16.296416199999999</v>
      </c>
      <c r="K13" s="1">
        <v>1.6296416199999999</v>
      </c>
      <c r="L13" s="1"/>
      <c r="M13" s="1"/>
      <c r="N13" s="1"/>
      <c r="O13" s="1"/>
      <c r="P13" s="1"/>
      <c r="Q13" s="1"/>
      <c r="R13" s="2">
        <v>10240882.859999999</v>
      </c>
      <c r="S13" s="2">
        <v>1024088.29</v>
      </c>
      <c r="T13" s="2">
        <v>13702538.609999999</v>
      </c>
      <c r="U13" s="2">
        <v>1370253.86</v>
      </c>
      <c r="V13" s="2">
        <v>16369206.919999998</v>
      </c>
      <c r="W13" s="2">
        <v>1636920.69</v>
      </c>
      <c r="X13" s="2">
        <v>24007628.030000001</v>
      </c>
      <c r="Y13" s="2">
        <v>2400762.7999999998</v>
      </c>
      <c r="Z13" s="2">
        <v>11643696.66</v>
      </c>
      <c r="AA13" s="2">
        <v>1164369.67</v>
      </c>
      <c r="AB13" s="2">
        <v>15838508.5</v>
      </c>
      <c r="AC13" s="2">
        <v>1583850.85</v>
      </c>
      <c r="AD13" s="2">
        <v>9495048.2200000007</v>
      </c>
      <c r="AE13" s="2">
        <v>949504.82</v>
      </c>
      <c r="AF13" s="2">
        <v>15151167.199999999</v>
      </c>
      <c r="AG13" s="2">
        <v>1515116.72</v>
      </c>
    </row>
    <row r="14" spans="1:33" ht="10.8" thickBot="1" x14ac:dyDescent="0.25">
      <c r="A14" s="21" t="s">
        <v>12</v>
      </c>
      <c r="B14" s="22"/>
      <c r="C14" s="18"/>
      <c r="D14" s="1">
        <v>289.61527375999998</v>
      </c>
      <c r="E14" s="1">
        <v>57.923054751999999</v>
      </c>
      <c r="F14" s="1">
        <v>275.34938833000001</v>
      </c>
      <c r="G14" s="1">
        <v>55.069877665999996</v>
      </c>
      <c r="H14" s="1">
        <v>243.26039754999999</v>
      </c>
      <c r="I14" s="1">
        <v>48.65207951</v>
      </c>
      <c r="J14" s="1">
        <v>366.35869564000001</v>
      </c>
      <c r="K14" s="1">
        <v>73.271739127999993</v>
      </c>
      <c r="L14" s="1"/>
      <c r="M14" s="1"/>
      <c r="N14" s="1"/>
      <c r="O14" s="1"/>
      <c r="P14" s="1"/>
      <c r="Q14" s="1"/>
      <c r="R14" s="2">
        <v>144843161.77000001</v>
      </c>
      <c r="S14" s="2">
        <v>28968632.350000001</v>
      </c>
      <c r="T14" s="2">
        <v>190037761.96000001</v>
      </c>
      <c r="U14" s="2">
        <v>38007552.390000001</v>
      </c>
      <c r="V14" s="2">
        <v>155722281.31</v>
      </c>
      <c r="W14" s="2">
        <v>31144456.25</v>
      </c>
      <c r="X14" s="2">
        <v>143266609.41</v>
      </c>
      <c r="Y14" s="2">
        <v>28653321.879999999</v>
      </c>
      <c r="Z14" s="2">
        <v>157387132.31</v>
      </c>
      <c r="AA14" s="2">
        <v>31477426.460000001</v>
      </c>
      <c r="AB14" s="2">
        <v>150062384.47999999</v>
      </c>
      <c r="AC14" s="2">
        <v>30012476.899999999</v>
      </c>
      <c r="AD14" s="2">
        <v>155439904.22999999</v>
      </c>
      <c r="AE14" s="2">
        <v>31087980.849999998</v>
      </c>
      <c r="AF14" s="2">
        <v>126970242.66</v>
      </c>
      <c r="AG14" s="2">
        <v>25394048.530000001</v>
      </c>
    </row>
    <row r="15" spans="1:33" ht="10.8" thickBot="1" x14ac:dyDescent="0.25">
      <c r="A15" s="21" t="s">
        <v>13</v>
      </c>
      <c r="B15" s="22"/>
      <c r="C15" s="18"/>
      <c r="D15" s="1">
        <v>1213.5780413699999</v>
      </c>
      <c r="E15" s="1">
        <v>606.78902068499997</v>
      </c>
      <c r="F15" s="1">
        <v>1217.8724802700001</v>
      </c>
      <c r="G15" s="1">
        <v>608.93624013500005</v>
      </c>
      <c r="H15" s="1">
        <v>1289.24199746</v>
      </c>
      <c r="I15" s="1">
        <v>644.62099873</v>
      </c>
      <c r="J15" s="1">
        <v>1312.7208859</v>
      </c>
      <c r="K15" s="1">
        <v>656.36044294999999</v>
      </c>
      <c r="L15" s="1"/>
      <c r="M15" s="1"/>
      <c r="N15" s="1"/>
      <c r="O15" s="1"/>
      <c r="P15" s="1"/>
      <c r="Q15" s="1"/>
      <c r="R15" s="2">
        <v>13524058.48</v>
      </c>
      <c r="S15" s="2">
        <v>4733420.4700000007</v>
      </c>
      <c r="T15" s="2">
        <v>16398883.540000001</v>
      </c>
      <c r="U15" s="2">
        <v>5739609.2400000002</v>
      </c>
      <c r="V15" s="2">
        <v>16398220.4</v>
      </c>
      <c r="W15" s="2">
        <v>5739377.1399999997</v>
      </c>
      <c r="X15" s="2">
        <v>15604896.209999999</v>
      </c>
      <c r="Y15" s="2">
        <v>5461713.6699999999</v>
      </c>
      <c r="Z15" s="2">
        <v>14014682.440000001</v>
      </c>
      <c r="AA15" s="2">
        <v>4905138.8600000003</v>
      </c>
      <c r="AB15" s="2">
        <v>13822597.390000001</v>
      </c>
      <c r="AC15" s="2">
        <v>4837909.08</v>
      </c>
      <c r="AD15" s="2">
        <v>11521563.5</v>
      </c>
      <c r="AE15" s="2">
        <v>4032547.23</v>
      </c>
      <c r="AF15" s="2">
        <v>19045503.009999998</v>
      </c>
      <c r="AG15" s="2">
        <v>6665926.0600000015</v>
      </c>
    </row>
    <row r="16" spans="1:33" ht="10.8" thickBot="1" x14ac:dyDescent="0.25">
      <c r="A16" s="21" t="s">
        <v>14</v>
      </c>
      <c r="B16" s="22"/>
      <c r="C16" s="18"/>
      <c r="D16" s="1">
        <v>752.36243187000002</v>
      </c>
      <c r="E16" s="1">
        <v>752.36243187000002</v>
      </c>
      <c r="F16" s="1">
        <v>751.10625374999995</v>
      </c>
      <c r="G16" s="1">
        <v>751.10625374999995</v>
      </c>
      <c r="H16" s="1">
        <v>653.95111304</v>
      </c>
      <c r="I16" s="1">
        <v>653.95111304</v>
      </c>
      <c r="J16" s="1">
        <v>690.34009203999994</v>
      </c>
      <c r="K16" s="1">
        <v>690.34009203999994</v>
      </c>
      <c r="L16" s="1"/>
      <c r="M16" s="1"/>
      <c r="N16" s="1"/>
      <c r="O16" s="1"/>
      <c r="P16" s="1"/>
      <c r="Q16" s="1"/>
      <c r="R16" s="2">
        <v>200169938.72999999</v>
      </c>
      <c r="S16" s="2">
        <v>100084969.34999999</v>
      </c>
      <c r="T16" s="2">
        <v>204167732.00999999</v>
      </c>
      <c r="U16" s="2">
        <v>102083866.01000001</v>
      </c>
      <c r="V16" s="2">
        <v>197143198.03</v>
      </c>
      <c r="W16" s="2">
        <v>98571599.010000005</v>
      </c>
      <c r="X16" s="2">
        <v>215179556.97</v>
      </c>
      <c r="Y16" s="2">
        <v>107589778.47</v>
      </c>
      <c r="Z16" s="2">
        <v>201176130.81999999</v>
      </c>
      <c r="AA16" s="2">
        <v>100588065.42</v>
      </c>
      <c r="AB16" s="2">
        <v>197998798.09</v>
      </c>
      <c r="AC16" s="2">
        <v>98999399.040000007</v>
      </c>
      <c r="AD16" s="2">
        <v>198951696.05000001</v>
      </c>
      <c r="AE16" s="2">
        <v>99475848.030000001</v>
      </c>
      <c r="AF16" s="2">
        <v>252334020.69</v>
      </c>
      <c r="AG16" s="2">
        <v>126167010.33</v>
      </c>
    </row>
    <row r="17" spans="1:33" ht="10.8" thickBot="1" x14ac:dyDescent="0.25">
      <c r="A17" s="21" t="s">
        <v>15</v>
      </c>
      <c r="B17" s="22"/>
      <c r="C17" s="18"/>
      <c r="D17" s="1">
        <v>143.35262571000001</v>
      </c>
      <c r="E17" s="1">
        <v>179.19078213750001</v>
      </c>
      <c r="F17" s="1">
        <v>202.52728599</v>
      </c>
      <c r="G17" s="1">
        <v>253.15910748749999</v>
      </c>
      <c r="H17" s="1">
        <v>283.69304751999999</v>
      </c>
      <c r="I17" s="1">
        <v>354.61630939999998</v>
      </c>
      <c r="J17" s="1">
        <v>291.36099745000001</v>
      </c>
      <c r="K17" s="1">
        <v>364.20124681250002</v>
      </c>
      <c r="L17" s="1"/>
      <c r="M17" s="1"/>
      <c r="N17" s="1"/>
      <c r="O17" s="1"/>
      <c r="P17" s="1"/>
      <c r="Q17" s="1"/>
      <c r="R17" s="2">
        <v>713737176.95000005</v>
      </c>
      <c r="S17" s="2">
        <v>713737176.95000005</v>
      </c>
      <c r="T17" s="2">
        <v>698728050.42999995</v>
      </c>
      <c r="U17" s="2">
        <v>698728050.42999995</v>
      </c>
      <c r="V17" s="2">
        <v>708423118.25</v>
      </c>
      <c r="W17" s="2">
        <v>708423118.25</v>
      </c>
      <c r="X17" s="2">
        <v>724395363.72000003</v>
      </c>
      <c r="Y17" s="2">
        <v>724395363.72000003</v>
      </c>
      <c r="Z17" s="2">
        <v>726043569.62</v>
      </c>
      <c r="AA17" s="2">
        <v>726043569.62</v>
      </c>
      <c r="AB17" s="2">
        <v>739729841.82000005</v>
      </c>
      <c r="AC17" s="2">
        <v>739729841.82000005</v>
      </c>
      <c r="AD17" s="2">
        <v>737281854.02999997</v>
      </c>
      <c r="AE17" s="2">
        <v>737281854.02999997</v>
      </c>
      <c r="AF17" s="2">
        <v>727744241.36000001</v>
      </c>
      <c r="AG17" s="2">
        <v>727744241.36000001</v>
      </c>
    </row>
    <row r="18" spans="1:33" ht="10.8" thickBot="1" x14ac:dyDescent="0.25">
      <c r="A18" s="21" t="s">
        <v>16</v>
      </c>
      <c r="B18" s="22"/>
      <c r="C18" s="18"/>
      <c r="D18" s="1">
        <v>7.21896877</v>
      </c>
      <c r="E18" s="1">
        <v>10.828453155</v>
      </c>
      <c r="F18" s="1">
        <v>7.7409756500000002</v>
      </c>
      <c r="G18" s="1">
        <v>11.611463475000001</v>
      </c>
      <c r="H18" s="1">
        <v>7.4447667600000003</v>
      </c>
      <c r="I18" s="1">
        <v>11.16715014</v>
      </c>
      <c r="J18" s="1">
        <v>6.3319025800000004</v>
      </c>
      <c r="K18" s="1">
        <v>9.4978538700000001</v>
      </c>
      <c r="L18" s="1"/>
      <c r="M18" s="1"/>
      <c r="N18" s="1"/>
      <c r="O18" s="1"/>
      <c r="P18" s="1"/>
      <c r="Q18" s="1"/>
      <c r="R18" s="2">
        <v>42059274.530000001</v>
      </c>
      <c r="S18" s="2">
        <v>52574093.170000002</v>
      </c>
      <c r="T18" s="2">
        <v>31328067.639999997</v>
      </c>
      <c r="U18" s="2">
        <v>39160084.550000004</v>
      </c>
      <c r="V18" s="2">
        <v>33313050.670000002</v>
      </c>
      <c r="W18" s="2">
        <v>41641313.329999998</v>
      </c>
      <c r="X18" s="2">
        <v>27136803.399999999</v>
      </c>
      <c r="Y18" s="2">
        <v>33921004.260000005</v>
      </c>
      <c r="Z18" s="2">
        <v>29832621.040000003</v>
      </c>
      <c r="AA18" s="2">
        <v>37290776.299999997</v>
      </c>
      <c r="AB18" s="2">
        <v>24767573.530000001</v>
      </c>
      <c r="AC18" s="2">
        <v>30959466.899999999</v>
      </c>
      <c r="AD18" s="2">
        <v>24771059.41</v>
      </c>
      <c r="AE18" s="2">
        <v>30963824.259999998</v>
      </c>
      <c r="AF18" s="2">
        <v>21319473.75</v>
      </c>
      <c r="AG18" s="2">
        <v>26649342.170000002</v>
      </c>
    </row>
    <row r="19" spans="1:33" ht="10.8" thickBot="1" x14ac:dyDescent="0.25">
      <c r="A19" s="21" t="s">
        <v>22</v>
      </c>
      <c r="B19" s="22"/>
      <c r="C19" s="18"/>
      <c r="D19" s="1" t="s">
        <v>27</v>
      </c>
      <c r="E19" s="1" t="s">
        <v>27</v>
      </c>
      <c r="F19" s="1" t="s">
        <v>27</v>
      </c>
      <c r="G19" s="1" t="s">
        <v>27</v>
      </c>
      <c r="H19" s="1" t="s">
        <v>27</v>
      </c>
      <c r="I19" s="1" t="s">
        <v>27</v>
      </c>
      <c r="J19" s="1" t="s">
        <v>27</v>
      </c>
      <c r="K19" s="1" t="s">
        <v>27</v>
      </c>
      <c r="L19" s="1"/>
      <c r="M19" s="1"/>
      <c r="N19" s="1"/>
      <c r="O19" s="1"/>
      <c r="P19" s="1"/>
      <c r="Q19" s="1"/>
      <c r="R19" s="2">
        <v>22597083.920000002</v>
      </c>
      <c r="S19" s="2">
        <v>33895625.869999997</v>
      </c>
      <c r="T19" s="2">
        <v>21894112.199999999</v>
      </c>
      <c r="U19" s="2">
        <v>32841168.300000001</v>
      </c>
      <c r="V19" s="2">
        <v>22120894.57</v>
      </c>
      <c r="W19" s="2">
        <v>33181341.84</v>
      </c>
      <c r="X19" s="2">
        <v>24829747.77</v>
      </c>
      <c r="Y19" s="2">
        <v>37244621.649999999</v>
      </c>
      <c r="Z19" s="2">
        <v>32704535.02</v>
      </c>
      <c r="AA19" s="2">
        <v>49056802.530000001</v>
      </c>
      <c r="AB19" s="2">
        <v>36622448.310000002</v>
      </c>
      <c r="AC19" s="2">
        <v>54933672.460000001</v>
      </c>
      <c r="AD19" s="2">
        <v>36092956.880000003</v>
      </c>
      <c r="AE19" s="2">
        <v>54139435.299999997</v>
      </c>
      <c r="AF19" s="2">
        <v>26854420.170000002</v>
      </c>
      <c r="AG19" s="2">
        <v>40281630.259999998</v>
      </c>
    </row>
    <row r="20" spans="1:33" ht="10.8" thickBot="1" x14ac:dyDescent="0.25">
      <c r="A20" s="21" t="s">
        <v>23</v>
      </c>
      <c r="B20" s="22"/>
      <c r="C20" s="18"/>
      <c r="D20" s="1" t="s">
        <v>27</v>
      </c>
      <c r="E20" s="1" t="s">
        <v>27</v>
      </c>
      <c r="F20" s="1" t="s">
        <v>27</v>
      </c>
      <c r="G20" s="1" t="s">
        <v>27</v>
      </c>
      <c r="H20" s="1" t="s">
        <v>27</v>
      </c>
      <c r="I20" s="1" t="s">
        <v>27</v>
      </c>
      <c r="J20" s="1" t="s">
        <v>27</v>
      </c>
      <c r="K20" s="1" t="s">
        <v>27</v>
      </c>
      <c r="L20" s="1"/>
      <c r="M20" s="1"/>
      <c r="N20" s="1"/>
      <c r="O20" s="1"/>
      <c r="P20" s="1"/>
      <c r="Q20" s="1"/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</row>
    <row r="21" spans="1:33" ht="10.8" thickBot="1" x14ac:dyDescent="0.25">
      <c r="A21" s="21" t="s">
        <v>24</v>
      </c>
      <c r="B21" s="22"/>
      <c r="C21" s="18"/>
      <c r="D21" s="1" t="s">
        <v>27</v>
      </c>
      <c r="E21" s="1" t="s">
        <v>27</v>
      </c>
      <c r="F21" s="1" t="s">
        <v>27</v>
      </c>
      <c r="G21" s="1" t="s">
        <v>27</v>
      </c>
      <c r="H21" s="1" t="s">
        <v>27</v>
      </c>
      <c r="I21" s="1" t="s">
        <v>27</v>
      </c>
      <c r="J21" s="1" t="s">
        <v>27</v>
      </c>
      <c r="K21" s="1" t="s">
        <v>27</v>
      </c>
      <c r="L21" s="1"/>
      <c r="M21" s="1"/>
      <c r="N21" s="1"/>
      <c r="O21" s="1"/>
      <c r="P21" s="1"/>
      <c r="Q21" s="1"/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</row>
    <row r="22" spans="1:33" ht="10.8" thickBot="1" x14ac:dyDescent="0.25">
      <c r="A22" s="21" t="s">
        <v>17</v>
      </c>
      <c r="B22" s="22"/>
      <c r="C22" s="18"/>
      <c r="D22" s="1">
        <v>2803.0835933399999</v>
      </c>
      <c r="E22" s="1">
        <v>1608.7347125745</v>
      </c>
      <c r="F22" s="1">
        <v>2852.5556447899999</v>
      </c>
      <c r="G22" s="1">
        <v>1681.5273918344999</v>
      </c>
      <c r="H22" s="1">
        <v>2894.6613759400002</v>
      </c>
      <c r="I22" s="1">
        <v>1714.637864025</v>
      </c>
      <c r="J22" s="1">
        <v>3083.8775417000002</v>
      </c>
      <c r="K22" s="1">
        <v>1795.3010164205</v>
      </c>
      <c r="L22" s="1"/>
      <c r="M22" s="1"/>
      <c r="N22" s="1"/>
      <c r="O22" s="1"/>
      <c r="P22" s="1"/>
      <c r="Q22" s="1"/>
      <c r="R22" s="2">
        <f t="shared" ref="R22:Y22" si="0">SUM(R12:R21)</f>
        <v>1347359302.6400001</v>
      </c>
      <c r="S22" s="2">
        <f t="shared" si="0"/>
        <v>935018006.45000005</v>
      </c>
      <c r="T22" s="2">
        <f t="shared" si="0"/>
        <v>1365687145.5999999</v>
      </c>
      <c r="U22" s="2">
        <f t="shared" si="0"/>
        <v>917930584.77999985</v>
      </c>
      <c r="V22" s="2">
        <f t="shared" si="0"/>
        <v>1351077005.04</v>
      </c>
      <c r="W22" s="2">
        <f t="shared" si="0"/>
        <v>920338126.51000011</v>
      </c>
      <c r="X22" s="2">
        <f t="shared" si="0"/>
        <v>1379247883.3900001</v>
      </c>
      <c r="Y22" s="2">
        <f t="shared" si="0"/>
        <v>939666566.44999993</v>
      </c>
      <c r="Z22" s="2">
        <f t="shared" ref="Z22:AA22" si="1">SUM(Z12:Z21)</f>
        <v>1403140542.1300001</v>
      </c>
      <c r="AA22" s="2">
        <f t="shared" si="1"/>
        <v>950526148.8599999</v>
      </c>
      <c r="AB22" s="2">
        <f t="shared" ref="AB22:AC22" si="2">SUM(AB12:AB21)</f>
        <v>1425854204.1499999</v>
      </c>
      <c r="AC22" s="2">
        <f t="shared" si="2"/>
        <v>961056617.05000007</v>
      </c>
      <c r="AD22" s="2">
        <f t="shared" ref="AD22:AE22" si="3">SUM(AD12:AD21)</f>
        <v>1424583309.1900003</v>
      </c>
      <c r="AE22" s="2">
        <f t="shared" si="3"/>
        <v>957930994.51999998</v>
      </c>
      <c r="AF22" s="2">
        <f t="shared" ref="AF22:AG22" si="4">SUM(AF12:AF21)</f>
        <v>1450233630.7600002</v>
      </c>
      <c r="AG22" s="2">
        <f t="shared" si="4"/>
        <v>954417315.42999995</v>
      </c>
    </row>
    <row r="23" spans="1:33" ht="10.8" thickBot="1" x14ac:dyDescent="0.25">
      <c r="A23" s="21" t="s">
        <v>18</v>
      </c>
      <c r="B23" s="22"/>
      <c r="C23" s="18"/>
      <c r="D23" s="1">
        <v>20.435449250000001</v>
      </c>
      <c r="E23" s="1">
        <v>0</v>
      </c>
      <c r="F23" s="1">
        <v>26.289614619999998</v>
      </c>
      <c r="G23" s="1">
        <v>0</v>
      </c>
      <c r="H23" s="1">
        <v>22.60499678</v>
      </c>
      <c r="I23" s="1">
        <v>0</v>
      </c>
      <c r="J23" s="1">
        <v>21.86135866</v>
      </c>
      <c r="K23" s="1">
        <v>0</v>
      </c>
      <c r="L23" s="1"/>
      <c r="M23" s="1"/>
      <c r="N23" s="1"/>
      <c r="O23" s="1"/>
      <c r="P23" s="1"/>
      <c r="Q23" s="1"/>
      <c r="R23" s="2">
        <f>-12703404.55*-1</f>
        <v>12703404.550000001</v>
      </c>
      <c r="S23" s="2">
        <v>0</v>
      </c>
      <c r="T23" s="2">
        <f>-8662039.35*-1</f>
        <v>8662039.3499999996</v>
      </c>
      <c r="U23" s="2">
        <v>0</v>
      </c>
      <c r="V23" s="2">
        <f>-9424830.09*-1</f>
        <v>9424830.0899999999</v>
      </c>
      <c r="W23" s="2">
        <v>0</v>
      </c>
      <c r="X23" s="2">
        <f>-8986393.9*-1</f>
        <v>8986393.9000000004</v>
      </c>
      <c r="Y23" s="2">
        <v>0</v>
      </c>
      <c r="Z23" s="2">
        <f>-9816852.61*-1</f>
        <v>9816852.6099999994</v>
      </c>
      <c r="AA23" s="2">
        <v>0</v>
      </c>
      <c r="AB23" s="2">
        <f>-10329895.67*-1</f>
        <v>10329895.67</v>
      </c>
      <c r="AC23" s="2">
        <v>0</v>
      </c>
      <c r="AD23" s="2">
        <f>-13718039.54*-1</f>
        <v>13718039.539999999</v>
      </c>
      <c r="AE23" s="2">
        <v>0</v>
      </c>
      <c r="AF23" s="2">
        <f>-209281323.13*-1</f>
        <v>209281323.13</v>
      </c>
      <c r="AG23" s="2">
        <v>0</v>
      </c>
    </row>
    <row r="24" spans="1:33" ht="10.8" thickBot="1" x14ac:dyDescent="0.25">
      <c r="A24" s="21" t="s">
        <v>19</v>
      </c>
      <c r="B24" s="22"/>
      <c r="C24" s="18"/>
      <c r="D24" s="1">
        <v>2782.6481440900002</v>
      </c>
      <c r="E24" s="1">
        <v>1588.2992633245001</v>
      </c>
      <c r="F24" s="1">
        <v>2826.2660301699998</v>
      </c>
      <c r="G24" s="1">
        <v>1655.2377772145001</v>
      </c>
      <c r="H24" s="1">
        <v>2872.0563791599998</v>
      </c>
      <c r="I24" s="1">
        <v>1692.032867245</v>
      </c>
      <c r="J24" s="1">
        <v>3062.0161830400002</v>
      </c>
      <c r="K24" s="1">
        <v>1773.4396577605</v>
      </c>
      <c r="L24" s="1"/>
      <c r="M24" s="1"/>
      <c r="N24" s="1"/>
      <c r="O24" s="1"/>
      <c r="P24" s="1"/>
      <c r="Q24" s="1"/>
      <c r="R24" s="2">
        <f>R22-R23</f>
        <v>1334655898.0900002</v>
      </c>
      <c r="S24" s="2">
        <f>S22-R23</f>
        <v>922314601.9000001</v>
      </c>
      <c r="T24" s="2">
        <f>T22-T23</f>
        <v>1357025106.25</v>
      </c>
      <c r="U24" s="2">
        <f>U22-T23</f>
        <v>909268545.42999983</v>
      </c>
      <c r="V24" s="2">
        <f>V22-V23</f>
        <v>1341652174.95</v>
      </c>
      <c r="W24" s="2">
        <f>W22-V23</f>
        <v>910913296.42000008</v>
      </c>
      <c r="X24" s="2">
        <f>X22-X23</f>
        <v>1370261489.49</v>
      </c>
      <c r="Y24" s="2">
        <f>Y22-X23</f>
        <v>930680172.54999995</v>
      </c>
      <c r="Z24" s="2">
        <f>Z22-Z23</f>
        <v>1393323689.5200002</v>
      </c>
      <c r="AA24" s="2">
        <f>AA22-Z23</f>
        <v>940709296.24999988</v>
      </c>
      <c r="AB24" s="2">
        <f>AB22-AB23</f>
        <v>1415524308.4799998</v>
      </c>
      <c r="AC24" s="2">
        <f>AC22-AB23</f>
        <v>950726721.38000011</v>
      </c>
      <c r="AD24" s="2">
        <f>AD22-AD23</f>
        <v>1410865269.6500003</v>
      </c>
      <c r="AE24" s="2">
        <f>AE22-AD23</f>
        <v>944212954.98000002</v>
      </c>
      <c r="AF24" s="2">
        <f>AF22-AF23</f>
        <v>1240952307.6300001</v>
      </c>
      <c r="AG24" s="2">
        <f>AG22-AF23</f>
        <v>745135992.29999995</v>
      </c>
    </row>
    <row r="25" spans="1:33" ht="10.8" thickBot="1" x14ac:dyDescent="0.25">
      <c r="A25" s="21" t="s">
        <v>20</v>
      </c>
      <c r="B25" s="22"/>
      <c r="C25" s="18"/>
      <c r="D25" s="1">
        <v>283.99389717999998</v>
      </c>
      <c r="E25" s="1">
        <v>0</v>
      </c>
      <c r="F25" s="1">
        <v>287.63793887999998</v>
      </c>
      <c r="G25" s="1">
        <v>0</v>
      </c>
      <c r="H25" s="1">
        <v>294.71714055000001</v>
      </c>
      <c r="I25" s="1">
        <v>0</v>
      </c>
      <c r="J25" s="1">
        <v>299.40436475000001</v>
      </c>
      <c r="K25" s="1">
        <v>0</v>
      </c>
      <c r="L25" s="1"/>
      <c r="M25" s="1"/>
      <c r="N25" s="1"/>
      <c r="O25" s="1"/>
      <c r="P25" s="1"/>
      <c r="Q25" s="1"/>
      <c r="R25" s="2">
        <v>129519650.19</v>
      </c>
      <c r="S25" s="2">
        <v>0</v>
      </c>
      <c r="T25" s="2">
        <v>131003052.37</v>
      </c>
      <c r="U25" s="2">
        <v>0</v>
      </c>
      <c r="V25" s="2">
        <v>128797177.70999999</v>
      </c>
      <c r="W25" s="2">
        <v>0</v>
      </c>
      <c r="X25" s="2">
        <v>129013846.36</v>
      </c>
      <c r="Y25" s="2">
        <v>0</v>
      </c>
      <c r="Z25" s="2">
        <v>133308407.3</v>
      </c>
      <c r="AA25" s="2">
        <v>0</v>
      </c>
      <c r="AB25" s="2">
        <v>135379874.99000001</v>
      </c>
      <c r="AC25" s="2">
        <v>0</v>
      </c>
      <c r="AD25" s="2">
        <v>133963765.52</v>
      </c>
      <c r="AE25" s="2">
        <v>0</v>
      </c>
      <c r="AF25" s="2">
        <v>134338362</v>
      </c>
      <c r="AG25" s="2">
        <v>0</v>
      </c>
    </row>
    <row r="26" spans="1:33" ht="10.8" thickBot="1" x14ac:dyDescent="0.25">
      <c r="A26" s="21" t="s">
        <v>21</v>
      </c>
      <c r="B26" s="22"/>
      <c r="C26" s="18"/>
      <c r="D26" s="1">
        <v>0</v>
      </c>
      <c r="E26" s="1">
        <v>17.880377063548998</v>
      </c>
      <c r="F26" s="1">
        <v>0</v>
      </c>
      <c r="G26" s="1">
        <v>17.377439231966001</v>
      </c>
      <c r="H26" s="1">
        <v>0</v>
      </c>
      <c r="I26" s="1">
        <v>17.417932373256001</v>
      </c>
      <c r="J26" s="1">
        <v>0</v>
      </c>
      <c r="K26" s="1">
        <v>16.882692537059999</v>
      </c>
      <c r="L26" s="1"/>
      <c r="M26" s="1"/>
      <c r="N26" s="1"/>
      <c r="O26" s="1"/>
      <c r="P26" s="1"/>
      <c r="Q26" s="1"/>
      <c r="R26" s="1">
        <v>0</v>
      </c>
      <c r="S26" s="10">
        <f>R25/S24</f>
        <v>0.14042892731307194</v>
      </c>
      <c r="T26" s="1">
        <v>0</v>
      </c>
      <c r="U26" s="10">
        <f>T25/U24</f>
        <v>0.14407520531577137</v>
      </c>
      <c r="V26" s="1">
        <v>0</v>
      </c>
      <c r="W26" s="10">
        <f>V25/W24</f>
        <v>0.14139345447715887</v>
      </c>
      <c r="X26" s="1">
        <v>0</v>
      </c>
      <c r="Y26" s="10">
        <f>X25/Y24</f>
        <v>0.13862318137337223</v>
      </c>
      <c r="Z26" s="1">
        <v>0</v>
      </c>
      <c r="AA26" s="10">
        <f>Z25/AA24</f>
        <v>0.14171052399653589</v>
      </c>
      <c r="AB26" s="1">
        <v>0</v>
      </c>
      <c r="AC26" s="10">
        <f>AB25/AC24</f>
        <v>0.14239620276318019</v>
      </c>
      <c r="AD26" s="1">
        <v>0</v>
      </c>
      <c r="AE26" s="10">
        <f>AD25/AE24</f>
        <v>0.14187876242689085</v>
      </c>
      <c r="AF26" s="1">
        <v>0</v>
      </c>
      <c r="AG26" s="10">
        <f>AF25/AG24</f>
        <v>0.18028703939711704</v>
      </c>
    </row>
    <row r="28" spans="1:33" ht="12.75" customHeight="1" x14ac:dyDescent="0.2">
      <c r="A28" s="4" t="s">
        <v>33</v>
      </c>
    </row>
    <row r="29" spans="1:33" ht="12.75" customHeight="1" x14ac:dyDescent="0.2">
      <c r="A29" s="7" t="s">
        <v>28</v>
      </c>
      <c r="B29" s="4" t="s">
        <v>34</v>
      </c>
      <c r="Q29" s="3"/>
      <c r="R29" s="3"/>
    </row>
    <row r="30" spans="1:33" ht="12.75" customHeight="1" x14ac:dyDescent="0.2">
      <c r="A30" s="7" t="s">
        <v>29</v>
      </c>
      <c r="B30" s="8" t="s">
        <v>30</v>
      </c>
    </row>
    <row r="31" spans="1:33" ht="12.75" customHeight="1" x14ac:dyDescent="0.2">
      <c r="A31" s="9" t="s">
        <v>31</v>
      </c>
      <c r="B31" s="4" t="s">
        <v>32</v>
      </c>
    </row>
  </sheetData>
  <mergeCells count="45">
    <mergeCell ref="A1:U1"/>
    <mergeCell ref="A7:U7"/>
    <mergeCell ref="L10:M10"/>
    <mergeCell ref="N10:O10"/>
    <mergeCell ref="A12:C12"/>
    <mergeCell ref="A8:U8"/>
    <mergeCell ref="A9:C11"/>
    <mergeCell ref="D9:E9"/>
    <mergeCell ref="F9:M9"/>
    <mergeCell ref="N9:U9"/>
    <mergeCell ref="D10:E10"/>
    <mergeCell ref="A26:C26"/>
    <mergeCell ref="A17:C17"/>
    <mergeCell ref="A18:C18"/>
    <mergeCell ref="A22:C22"/>
    <mergeCell ref="A23:C23"/>
    <mergeCell ref="A19:C19"/>
    <mergeCell ref="A20:C20"/>
    <mergeCell ref="A21:C21"/>
    <mergeCell ref="X10:Y10"/>
    <mergeCell ref="F10:G10"/>
    <mergeCell ref="H10:I10"/>
    <mergeCell ref="A24:C24"/>
    <mergeCell ref="A25:C25"/>
    <mergeCell ref="J10:K10"/>
    <mergeCell ref="A16:C16"/>
    <mergeCell ref="A13:C13"/>
    <mergeCell ref="A14:C14"/>
    <mergeCell ref="A15:C15"/>
    <mergeCell ref="AF9:AG9"/>
    <mergeCell ref="AF10:AG10"/>
    <mergeCell ref="A3:AG3"/>
    <mergeCell ref="A4:AG6"/>
    <mergeCell ref="AD9:AE9"/>
    <mergeCell ref="AD10:AE10"/>
    <mergeCell ref="AB9:AC9"/>
    <mergeCell ref="AB10:AC10"/>
    <mergeCell ref="V10:W10"/>
    <mergeCell ref="V9:W9"/>
    <mergeCell ref="Z9:AA9"/>
    <mergeCell ref="Z10:AA10"/>
    <mergeCell ref="R10:S10"/>
    <mergeCell ref="T10:U10"/>
    <mergeCell ref="X9:Y9"/>
    <mergeCell ref="P10:Q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2017-03-23T13:23:54Z</dcterms:created>
  <dcterms:modified xsi:type="dcterms:W3CDTF">2018-08-17T15:40:50Z</dcterms:modified>
</cp:coreProperties>
</file>