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6" i="1" l="1"/>
  <c r="S24" i="1"/>
  <c r="R24" i="1"/>
  <c r="S22" i="1"/>
  <c r="R22" i="1"/>
  <c r="Q24" i="1" l="1"/>
  <c r="P24" i="1"/>
  <c r="Q22" i="1"/>
  <c r="P22" i="1"/>
  <c r="O24" i="1" l="1"/>
  <c r="N24" i="1"/>
  <c r="O22" i="1"/>
  <c r="N22" i="1"/>
  <c r="M24" i="1" l="1"/>
  <c r="M26" i="1" s="1"/>
  <c r="L24" i="1"/>
  <c r="K24" i="1"/>
  <c r="K26" i="1" s="1"/>
  <c r="J24" i="1"/>
  <c r="I24" i="1"/>
  <c r="I26" i="1" s="1"/>
  <c r="H24" i="1"/>
  <c r="M22" i="1"/>
  <c r="L22" i="1"/>
</calcChain>
</file>

<file path=xl/sharedStrings.xml><?xml version="1.0" encoding="utf-8"?>
<sst xmlns="http://schemas.openxmlformats.org/spreadsheetml/2006/main" count="55" uniqueCount="33">
  <si>
    <t/>
  </si>
  <si>
    <t>MERCANTIL BANK (PANAMÁ), S.A.</t>
  </si>
  <si>
    <t>215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</si>
  <si>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</si>
  <si>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</si>
  <si>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</si>
  <si>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</si>
  <si>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</si>
  <si>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</si>
  <si>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</si>
  <si>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</si>
  <si>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</si>
  <si>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</si>
  <si>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</si>
  <si>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</si>
  <si>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</si>
  <si>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</si>
  <si>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</si>
  <si>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</si>
  <si>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</si>
  <si>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</si>
  <si>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</si>
  <si>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</si>
  <si>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</si>
  <si>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</si>
  <si>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</si>
  <si>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</si>
  <si>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</si>
  <si>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</si>
  <si>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 xml:space="preserve">TRIMESTRE III </t>
  </si>
  <si>
    <r>
      <t xml:space="preserve">2018 </t>
    </r>
    <r>
      <rPr>
        <vertAlign val="superscript"/>
        <sz val="8"/>
        <color theme="1"/>
        <rFont val="Arial"/>
        <family val="2"/>
      </rPr>
      <t>(1)</t>
    </r>
  </si>
  <si>
    <t>Cifras preliminares 2018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</si>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</sst>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0,,"/>
    <numFmt numFmtId="168" formatCode="#,###.00,,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43" fontId="7" fillId="0" borderId="13" xfId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167" fontId="7" fillId="0" borderId="13" xfId="0" applyNumberFormat="1" applyFont="1" applyBorder="1" applyAlignment="1">
      <alignment horizontal="right" vertical="top"/>
    </xf>
    <xf numFmtId="0" fontId="9" fillId="0" borderId="0" xfId="0" applyFont="1"/>
    <xf numFmtId="0" fontId="0" fillId="0" borderId="0" xfId="0"/>
    <xf numFmtId="0" fontId="10" fillId="3" borderId="12" xfId="0" applyFont="1" applyFill="1" applyBorder="1" applyAlignment="1">
      <alignment horizontal="center" vertical="top"/>
    </xf>
    <xf numFmtId="167" fontId="10" fillId="3" borderId="12" xfId="0" applyNumberFormat="1" applyFont="1" applyFill="1" applyBorder="1" applyAlignment="1">
      <alignment horizontal="center" vertical="top"/>
    </xf>
    <xf numFmtId="4" fontId="0" fillId="0" borderId="0" xfId="0" applyNumberFormat="1"/>
    <xf numFmtId="166" fontId="7" fillId="0" borderId="13" xfId="0" applyNumberFormat="1" applyFont="1" applyBorder="1" applyAlignment="1">
      <alignment vertical="top"/>
    </xf>
    <xf numFmtId="165" fontId="7" fillId="0" borderId="13" xfId="0" applyNumberFormat="1" applyFont="1" applyBorder="1" applyAlignment="1">
      <alignment vertical="top"/>
    </xf>
    <xf numFmtId="165" fontId="6" fillId="0" borderId="13" xfId="0" applyNumberFormat="1" applyFont="1" applyBorder="1" applyAlignment="1">
      <alignment horizontal="right" vertical="top"/>
    </xf>
    <xf numFmtId="43" fontId="6" fillId="0" borderId="13" xfId="1" applyFont="1" applyBorder="1" applyAlignment="1">
      <alignment horizontal="center" vertical="top"/>
    </xf>
    <xf numFmtId="43" fontId="0" fillId="0" borderId="0" xfId="1" applyFont="1"/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9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8" fontId="7" fillId="4" borderId="17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7" workbookViewId="0">
      <selection activeCell="S27" sqref="S27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140625" bestFit="1" customWidth="1"/>
    <col min="5" max="5" width="5.85546875" bestFit="1" customWidth="1"/>
    <col min="6" max="6" width="6.140625" bestFit="1" customWidth="1"/>
    <col min="7" max="7" width="5.85546875" bestFit="1" customWidth="1"/>
    <col min="8" max="8" width="6.140625" bestFit="1" customWidth="1"/>
    <col min="9" max="9" width="5.85546875" bestFit="1" customWidth="1"/>
    <col min="10" max="13" width="6.140625" bestFit="1" customWidth="1"/>
    <col min="14" max="14" width="7.28515625" bestFit="1" customWidth="1"/>
    <col min="15" max="15" width="5.85546875" bestFit="1" customWidth="1"/>
    <col min="16" max="16" width="6.85546875" customWidth="1"/>
    <col min="17" max="17" width="5.7109375" bestFit="1" customWidth="1"/>
    <col min="18" max="18" width="6.140625" bestFit="1" customWidth="1"/>
    <col min="19" max="19" width="6" bestFit="1" customWidth="1"/>
    <col min="20" max="21" width="6.140625" bestFit="1" customWidth="1"/>
  </cols>
  <sheetData>
    <row r="1" spans="1:21" x14ac:dyDescent="0.2">
      <c r="A1" s="3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19.5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18.75" customHeight="1" x14ac:dyDescent="0.2">
      <c r="A4" s="39" t="s">
        <v>32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8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2.7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P7" s="15"/>
    </row>
    <row r="8" spans="1:21" ht="13.5" thickBot="1" x14ac:dyDescent="0.25">
      <c r="A8" s="23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21" ht="13.5" thickBot="1" x14ac:dyDescent="0.25">
      <c r="A9" s="25" t="s">
        <v>0</v>
      </c>
      <c r="B9" s="26"/>
      <c r="C9" s="27"/>
      <c r="D9" s="34">
        <v>2016</v>
      </c>
      <c r="E9" s="35"/>
      <c r="F9" s="16">
        <v>2017</v>
      </c>
      <c r="G9" s="17"/>
      <c r="H9" s="17"/>
      <c r="I9" s="17"/>
      <c r="J9" s="17"/>
      <c r="K9" s="17"/>
      <c r="L9" s="17"/>
      <c r="M9" s="18"/>
      <c r="N9" s="16" t="s">
        <v>30</v>
      </c>
      <c r="O9" s="17"/>
      <c r="P9" s="17"/>
      <c r="Q9" s="17"/>
      <c r="R9" s="17"/>
      <c r="S9" s="17"/>
      <c r="T9" s="17"/>
      <c r="U9" s="18"/>
    </row>
    <row r="10" spans="1:21" ht="13.5" thickBot="1" x14ac:dyDescent="0.25">
      <c r="A10" s="28"/>
      <c r="B10" s="29"/>
      <c r="C10" s="30"/>
      <c r="D10" s="36" t="s">
        <v>3</v>
      </c>
      <c r="E10" s="37"/>
      <c r="F10" s="36" t="s">
        <v>4</v>
      </c>
      <c r="G10" s="37"/>
      <c r="H10" s="36" t="s">
        <v>5</v>
      </c>
      <c r="I10" s="37"/>
      <c r="J10" s="36" t="s">
        <v>29</v>
      </c>
      <c r="K10" s="37"/>
      <c r="L10" s="16" t="s">
        <v>3</v>
      </c>
      <c r="M10" s="19"/>
      <c r="N10" s="16" t="s">
        <v>4</v>
      </c>
      <c r="O10" s="19"/>
      <c r="P10" s="16" t="s">
        <v>5</v>
      </c>
      <c r="Q10" s="19"/>
      <c r="R10" s="16" t="s">
        <v>29</v>
      </c>
      <c r="S10" s="19"/>
      <c r="T10" s="16" t="s">
        <v>3</v>
      </c>
      <c r="U10" s="19"/>
    </row>
    <row r="11" spans="1:21" ht="13.5" thickBot="1" x14ac:dyDescent="0.25">
      <c r="A11" s="31"/>
      <c r="B11" s="32"/>
      <c r="C11" s="33"/>
      <c r="D11" s="8" t="s">
        <v>6</v>
      </c>
      <c r="E11" s="8" t="s">
        <v>7</v>
      </c>
      <c r="F11" s="8" t="s">
        <v>6</v>
      </c>
      <c r="G11" s="8" t="s">
        <v>7</v>
      </c>
      <c r="H11" s="8" t="s">
        <v>6</v>
      </c>
      <c r="I11" s="8" t="s">
        <v>7</v>
      </c>
      <c r="J11" s="8" t="s">
        <v>6</v>
      </c>
      <c r="K11" s="8" t="s">
        <v>7</v>
      </c>
      <c r="L11" s="8" t="s">
        <v>6</v>
      </c>
      <c r="M11" s="9" t="s">
        <v>7</v>
      </c>
      <c r="N11" s="8" t="s">
        <v>6</v>
      </c>
      <c r="O11" s="8" t="s">
        <v>7</v>
      </c>
      <c r="P11" s="8" t="s">
        <v>6</v>
      </c>
      <c r="Q11" s="8" t="s">
        <v>7</v>
      </c>
      <c r="R11" s="8" t="s">
        <v>6</v>
      </c>
      <c r="S11" s="8" t="s">
        <v>7</v>
      </c>
      <c r="T11" s="8" t="s">
        <v>6</v>
      </c>
      <c r="U11" s="9" t="s">
        <v>7</v>
      </c>
    </row>
    <row r="12" spans="1:21" ht="13.5" thickBot="1" x14ac:dyDescent="0.25">
      <c r="A12" s="20" t="s">
        <v>8</v>
      </c>
      <c r="B12" s="21"/>
      <c r="C12" s="22"/>
      <c r="D12" s="4">
        <v>54982498.659999996</v>
      </c>
      <c r="E12" s="5">
        <v>0</v>
      </c>
      <c r="F12" s="11">
        <v>49018358.899999999</v>
      </c>
      <c r="G12" s="11">
        <v>0</v>
      </c>
      <c r="H12" s="13">
        <v>46.948582460000004</v>
      </c>
      <c r="I12" s="13">
        <v>0</v>
      </c>
      <c r="J12" s="13">
        <v>82.898908390000003</v>
      </c>
      <c r="K12" s="13">
        <v>0</v>
      </c>
      <c r="L12" s="4">
        <v>82828985.670000002</v>
      </c>
      <c r="M12" s="5">
        <v>0</v>
      </c>
      <c r="N12" s="11">
        <v>74982311.109999999</v>
      </c>
      <c r="O12" s="11">
        <v>0</v>
      </c>
      <c r="P12" s="13">
        <v>73.616466709999997</v>
      </c>
      <c r="Q12" s="13">
        <v>0</v>
      </c>
      <c r="R12" s="42">
        <v>86317293.319999993</v>
      </c>
      <c r="S12" s="42">
        <v>0</v>
      </c>
      <c r="T12" s="4"/>
      <c r="U12" s="5"/>
    </row>
    <row r="13" spans="1:21" ht="13.5" thickBot="1" x14ac:dyDescent="0.25">
      <c r="A13" s="20" t="s">
        <v>9</v>
      </c>
      <c r="B13" s="21"/>
      <c r="C13" s="22"/>
      <c r="D13" s="4">
        <v>59101134.82</v>
      </c>
      <c r="E13" s="5">
        <v>5910113.4800000004</v>
      </c>
      <c r="F13" s="11">
        <v>36557039.640000001</v>
      </c>
      <c r="G13" s="11">
        <v>3655703.96</v>
      </c>
      <c r="H13" s="13">
        <v>49.843042340000004</v>
      </c>
      <c r="I13" s="13">
        <v>4.9843042400000002</v>
      </c>
      <c r="J13" s="13">
        <v>43.22908889</v>
      </c>
      <c r="K13" s="13">
        <v>4.3229088899999999</v>
      </c>
      <c r="L13" s="4">
        <v>43068359.219999999</v>
      </c>
      <c r="M13" s="5">
        <v>4306835.92</v>
      </c>
      <c r="N13" s="11">
        <v>47387623.759999998</v>
      </c>
      <c r="O13" s="11">
        <v>4738762.38</v>
      </c>
      <c r="P13" s="13">
        <v>20.119564710000002</v>
      </c>
      <c r="Q13" s="13">
        <v>2.0119564799999998</v>
      </c>
      <c r="R13" s="42">
        <v>31457448.52</v>
      </c>
      <c r="S13" s="42">
        <v>3145744.85</v>
      </c>
      <c r="T13" s="4"/>
      <c r="U13" s="5"/>
    </row>
    <row r="14" spans="1:21" ht="13.5" thickBot="1" x14ac:dyDescent="0.25">
      <c r="A14" s="20" t="s">
        <v>10</v>
      </c>
      <c r="B14" s="21"/>
      <c r="C14" s="22"/>
      <c r="D14" s="4">
        <v>0</v>
      </c>
      <c r="E14" s="5">
        <v>0</v>
      </c>
      <c r="F14" s="11">
        <v>5000294.4400000004</v>
      </c>
      <c r="G14" s="11">
        <v>1000058.89</v>
      </c>
      <c r="H14" s="13">
        <v>5.0003680600000013</v>
      </c>
      <c r="I14" s="13">
        <v>1.0000736100000001</v>
      </c>
      <c r="J14" s="13">
        <v>0</v>
      </c>
      <c r="K14" s="13">
        <v>0</v>
      </c>
      <c r="L14" s="13">
        <v>0</v>
      </c>
      <c r="M14" s="13">
        <v>0</v>
      </c>
      <c r="N14" s="11">
        <v>0</v>
      </c>
      <c r="O14" s="11">
        <v>0</v>
      </c>
      <c r="P14" s="13">
        <v>0</v>
      </c>
      <c r="Q14" s="13">
        <v>0</v>
      </c>
      <c r="R14" s="42">
        <v>0</v>
      </c>
      <c r="S14" s="42">
        <v>0</v>
      </c>
      <c r="T14" s="13"/>
      <c r="U14" s="13"/>
    </row>
    <row r="15" spans="1:21" ht="13.5" thickBot="1" x14ac:dyDescent="0.25">
      <c r="A15" s="20" t="s">
        <v>11</v>
      </c>
      <c r="B15" s="21"/>
      <c r="C15" s="22"/>
      <c r="D15" s="4">
        <v>17200869.210000001</v>
      </c>
      <c r="E15" s="5">
        <v>6020304.2300000004</v>
      </c>
      <c r="F15" s="11">
        <v>17658399.460000001</v>
      </c>
      <c r="G15" s="11">
        <v>6180439.8200000003</v>
      </c>
      <c r="H15" s="13">
        <v>17.61172608</v>
      </c>
      <c r="I15" s="13">
        <v>6.1641041300000001</v>
      </c>
      <c r="J15" s="13">
        <v>24.9704291</v>
      </c>
      <c r="K15" s="13">
        <v>8.7396501900000008</v>
      </c>
      <c r="L15" s="4">
        <v>24133139.379999999</v>
      </c>
      <c r="M15" s="5">
        <v>8446598.7799999993</v>
      </c>
      <c r="N15" s="11">
        <v>22569717.879999999</v>
      </c>
      <c r="O15" s="11">
        <v>7899401.2599999998</v>
      </c>
      <c r="P15" s="13">
        <v>21.818063300000002</v>
      </c>
      <c r="Q15" s="13">
        <v>7.6363221599999989</v>
      </c>
      <c r="R15" s="42">
        <v>23565180.489999998</v>
      </c>
      <c r="S15" s="42">
        <v>8247813.1699999999</v>
      </c>
      <c r="T15" s="4"/>
      <c r="U15" s="5"/>
    </row>
    <row r="16" spans="1:21" ht="13.5" thickBot="1" x14ac:dyDescent="0.25">
      <c r="A16" s="20" t="s">
        <v>12</v>
      </c>
      <c r="B16" s="21"/>
      <c r="C16" s="22"/>
      <c r="D16" s="4">
        <v>31583535.039999999</v>
      </c>
      <c r="E16" s="5">
        <v>15791767.530000001</v>
      </c>
      <c r="F16" s="11">
        <v>40208761.990000002</v>
      </c>
      <c r="G16" s="11">
        <v>20104381</v>
      </c>
      <c r="H16" s="13">
        <v>43.798751039999999</v>
      </c>
      <c r="I16" s="13">
        <v>21.899375539999998</v>
      </c>
      <c r="J16" s="13">
        <v>41.211216350000001</v>
      </c>
      <c r="K16" s="13">
        <v>20.605608190000002</v>
      </c>
      <c r="L16" s="4">
        <v>42293455.100000001</v>
      </c>
      <c r="M16" s="5">
        <v>21146727.580000002</v>
      </c>
      <c r="N16" s="11">
        <v>64784089.280000001</v>
      </c>
      <c r="O16" s="11">
        <v>32392044.650000002</v>
      </c>
      <c r="P16" s="13">
        <v>59.823503150000001</v>
      </c>
      <c r="Q16" s="13">
        <v>29.911751600000002</v>
      </c>
      <c r="R16" s="42">
        <v>56634742.490000002</v>
      </c>
      <c r="S16" s="42">
        <v>28317371.27</v>
      </c>
      <c r="T16" s="4"/>
      <c r="U16" s="5"/>
    </row>
    <row r="17" spans="1:21" ht="13.5" thickBot="1" x14ac:dyDescent="0.25">
      <c r="A17" s="20" t="s">
        <v>13</v>
      </c>
      <c r="B17" s="21"/>
      <c r="C17" s="22"/>
      <c r="D17" s="4">
        <v>154848717.69999999</v>
      </c>
      <c r="E17" s="5">
        <v>154848717.69999999</v>
      </c>
      <c r="F17" s="11">
        <v>185211439.94999999</v>
      </c>
      <c r="G17" s="11">
        <v>185211439.94999999</v>
      </c>
      <c r="H17" s="13">
        <v>198.39397596999999</v>
      </c>
      <c r="I17" s="13">
        <v>198.39397596999999</v>
      </c>
      <c r="J17" s="13">
        <v>220.34607452</v>
      </c>
      <c r="K17" s="13">
        <v>220.34607452</v>
      </c>
      <c r="L17" s="4">
        <v>239793356.18000001</v>
      </c>
      <c r="M17" s="5">
        <v>239793356.18000001</v>
      </c>
      <c r="N17" s="11">
        <v>241241423.66</v>
      </c>
      <c r="O17" s="11">
        <v>241241423.66</v>
      </c>
      <c r="P17" s="13">
        <v>278.99426813999997</v>
      </c>
      <c r="Q17" s="13">
        <v>278.99426813999997</v>
      </c>
      <c r="R17" s="42">
        <v>289716361.26999998</v>
      </c>
      <c r="S17" s="42">
        <v>289716361.26999998</v>
      </c>
      <c r="T17" s="4"/>
      <c r="U17" s="5"/>
    </row>
    <row r="18" spans="1:21" ht="13.5" thickBot="1" x14ac:dyDescent="0.25">
      <c r="A18" s="20" t="s">
        <v>14</v>
      </c>
      <c r="B18" s="21"/>
      <c r="C18" s="22"/>
      <c r="D18" s="4">
        <v>874426.63</v>
      </c>
      <c r="E18" s="5">
        <v>1093033.29</v>
      </c>
      <c r="F18" s="11">
        <v>1241669.8</v>
      </c>
      <c r="G18" s="11">
        <v>1552087.25</v>
      </c>
      <c r="H18" s="13">
        <v>2.83998573</v>
      </c>
      <c r="I18" s="13">
        <v>3.5499821600000003</v>
      </c>
      <c r="J18" s="13">
        <v>1.7762696499999999</v>
      </c>
      <c r="K18" s="13">
        <v>2.2203370599999999</v>
      </c>
      <c r="L18" s="4">
        <v>450625.11</v>
      </c>
      <c r="M18" s="5">
        <v>563281.39</v>
      </c>
      <c r="N18" s="11">
        <v>550807.94999999995</v>
      </c>
      <c r="O18" s="11">
        <v>688509.93</v>
      </c>
      <c r="P18" s="13">
        <v>1.07640723</v>
      </c>
      <c r="Q18" s="13">
        <v>1.34550904</v>
      </c>
      <c r="R18" s="42">
        <v>1610110.68</v>
      </c>
      <c r="S18" s="42">
        <v>2012638.35</v>
      </c>
      <c r="T18" s="4"/>
      <c r="U18" s="5"/>
    </row>
    <row r="19" spans="1:21" s="2" customFormat="1" ht="13.5" thickBot="1" x14ac:dyDescent="0.25">
      <c r="A19" s="20" t="s">
        <v>20</v>
      </c>
      <c r="B19" s="21"/>
      <c r="C19" s="22"/>
      <c r="D19" s="4">
        <v>3559985.62</v>
      </c>
      <c r="E19" s="5">
        <v>5339978.4400000004</v>
      </c>
      <c r="F19" s="11">
        <v>9913351.120000001</v>
      </c>
      <c r="G19" s="11">
        <v>14870026.690000001</v>
      </c>
      <c r="H19" s="14">
        <v>4.9480832900000005</v>
      </c>
      <c r="I19" s="14">
        <v>7.4221249500000006</v>
      </c>
      <c r="J19" s="14">
        <v>10.479154040000001</v>
      </c>
      <c r="K19" s="14">
        <v>15.718731059999998</v>
      </c>
      <c r="L19" s="4">
        <v>845162.44</v>
      </c>
      <c r="M19" s="5">
        <v>1267743.6599999999</v>
      </c>
      <c r="N19" s="11">
        <v>839840.65</v>
      </c>
      <c r="O19" s="11">
        <v>1259760.99</v>
      </c>
      <c r="P19" s="14">
        <v>0.55243193000000002</v>
      </c>
      <c r="Q19" s="14">
        <v>0.82864791000000004</v>
      </c>
      <c r="R19" s="42">
        <v>1555007.32</v>
      </c>
      <c r="S19" s="42">
        <v>2332510.9900000002</v>
      </c>
      <c r="T19" s="4"/>
      <c r="U19" s="5"/>
    </row>
    <row r="20" spans="1:21" s="2" customFormat="1" ht="13.5" thickBot="1" x14ac:dyDescent="0.25">
      <c r="A20" s="20" t="s">
        <v>21</v>
      </c>
      <c r="B20" s="21"/>
      <c r="C20" s="22"/>
      <c r="D20" s="4">
        <v>0</v>
      </c>
      <c r="E20" s="5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42">
        <v>0</v>
      </c>
      <c r="S20" s="42">
        <v>0</v>
      </c>
      <c r="T20" s="11"/>
      <c r="U20" s="11"/>
    </row>
    <row r="21" spans="1:21" s="2" customFormat="1" ht="13.5" thickBot="1" x14ac:dyDescent="0.25">
      <c r="A21" s="20" t="s">
        <v>22</v>
      </c>
      <c r="B21" s="21"/>
      <c r="C21" s="22"/>
      <c r="D21" s="4">
        <v>0</v>
      </c>
      <c r="E21" s="5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42">
        <v>0</v>
      </c>
      <c r="S21" s="42">
        <v>0</v>
      </c>
      <c r="T21" s="11"/>
      <c r="U21" s="11"/>
    </row>
    <row r="22" spans="1:21" ht="13.5" thickBot="1" x14ac:dyDescent="0.25">
      <c r="A22" s="20" t="s">
        <v>15</v>
      </c>
      <c r="B22" s="21"/>
      <c r="C22" s="22"/>
      <c r="D22" s="4">
        <v>322151167.68000001</v>
      </c>
      <c r="E22" s="5">
        <v>189003914.66999999</v>
      </c>
      <c r="F22" s="11">
        <v>344809315.30000001</v>
      </c>
      <c r="G22" s="11">
        <v>232574137.56</v>
      </c>
      <c r="H22" s="13">
        <v>369.38451497000005</v>
      </c>
      <c r="I22" s="13">
        <v>243.41394059999999</v>
      </c>
      <c r="J22" s="13">
        <v>424.91114094</v>
      </c>
      <c r="K22" s="13">
        <v>271.95330991000003</v>
      </c>
      <c r="L22" s="4">
        <f>+SUM(L12:L21)</f>
        <v>433413083.10000002</v>
      </c>
      <c r="M22" s="4">
        <f>+SUM(M12:M21)</f>
        <v>275524543.51000005</v>
      </c>
      <c r="N22" s="11">
        <f>+SUM(N12:N21)</f>
        <v>452355814.28999996</v>
      </c>
      <c r="O22" s="11">
        <f>+SUM(O12:O21)</f>
        <v>288219902.87</v>
      </c>
      <c r="P22" s="13">
        <f>(+SUM(P12:P21))</f>
        <v>456.00070516999995</v>
      </c>
      <c r="Q22" s="13">
        <f>(+SUM(Q12:Q21))</f>
        <v>320.72845532999997</v>
      </c>
      <c r="R22" s="42">
        <f>SUM(R12:R21)</f>
        <v>490856144.08999997</v>
      </c>
      <c r="S22" s="42">
        <f>SUM(S12:S21)</f>
        <v>333772439.90000004</v>
      </c>
      <c r="T22" s="4"/>
      <c r="U22" s="4"/>
    </row>
    <row r="23" spans="1:21" ht="13.5" thickBot="1" x14ac:dyDescent="0.25">
      <c r="A23" s="20" t="s">
        <v>16</v>
      </c>
      <c r="B23" s="21"/>
      <c r="C23" s="22"/>
      <c r="D23" s="4">
        <v>12073869.68</v>
      </c>
      <c r="E23" s="5">
        <v>0</v>
      </c>
      <c r="F23" s="11">
        <v>11022016.83</v>
      </c>
      <c r="G23" s="11">
        <v>0</v>
      </c>
      <c r="H23" s="13">
        <v>10.04227732</v>
      </c>
      <c r="I23" s="13">
        <v>0</v>
      </c>
      <c r="J23" s="13">
        <v>9.6055417300000006</v>
      </c>
      <c r="K23" s="13">
        <v>0</v>
      </c>
      <c r="L23" s="4">
        <v>-7590127.2700000014</v>
      </c>
      <c r="M23" s="5">
        <v>0</v>
      </c>
      <c r="N23" s="11">
        <v>-7132145.4000000004</v>
      </c>
      <c r="O23" s="11">
        <v>0</v>
      </c>
      <c r="P23" s="13">
        <v>-7.3244971599999991</v>
      </c>
      <c r="Q23" s="13">
        <v>0</v>
      </c>
      <c r="R23" s="42">
        <v>-7771400.0599999996</v>
      </c>
      <c r="S23" s="42">
        <v>0</v>
      </c>
      <c r="T23" s="4"/>
      <c r="U23" s="5"/>
    </row>
    <row r="24" spans="1:21" ht="13.5" thickBot="1" x14ac:dyDescent="0.25">
      <c r="A24" s="20" t="s">
        <v>17</v>
      </c>
      <c r="B24" s="21"/>
      <c r="C24" s="22"/>
      <c r="D24" s="4">
        <v>310077298</v>
      </c>
      <c r="E24" s="5">
        <v>176930044.98999998</v>
      </c>
      <c r="F24" s="11">
        <v>333787298.47000003</v>
      </c>
      <c r="G24" s="11">
        <v>221552120.72999999</v>
      </c>
      <c r="H24" s="13">
        <f>+H22-H23</f>
        <v>359.34223765000007</v>
      </c>
      <c r="I24" s="13">
        <f>+I22-H23</f>
        <v>233.37166327999998</v>
      </c>
      <c r="J24" s="13">
        <f>+J22-J23</f>
        <v>415.30559920999997</v>
      </c>
      <c r="K24" s="13">
        <f>+K22-23</f>
        <v>248.95330991000003</v>
      </c>
      <c r="L24" s="4">
        <f>+L22+L23</f>
        <v>425822955.83000004</v>
      </c>
      <c r="M24" s="5">
        <f>+M22+L23</f>
        <v>267934416.24000004</v>
      </c>
      <c r="N24" s="11">
        <f>+N22+N23</f>
        <v>445223668.88999999</v>
      </c>
      <c r="O24" s="11">
        <f>+O22+N23</f>
        <v>281087757.47000003</v>
      </c>
      <c r="P24" s="13">
        <f>(+P22+P23)</f>
        <v>448.67620800999993</v>
      </c>
      <c r="Q24" s="13">
        <f>(+Q22+P23)</f>
        <v>313.40395816999995</v>
      </c>
      <c r="R24" s="42">
        <f>+R22+R23</f>
        <v>483084744.02999997</v>
      </c>
      <c r="S24" s="42">
        <f>+S22+R23</f>
        <v>326001039.84000003</v>
      </c>
      <c r="T24" s="4"/>
      <c r="U24" s="5"/>
    </row>
    <row r="25" spans="1:21" ht="13.5" thickBot="1" x14ac:dyDescent="0.25">
      <c r="A25" s="20" t="s">
        <v>18</v>
      </c>
      <c r="B25" s="21"/>
      <c r="C25" s="22"/>
      <c r="D25" s="4">
        <v>37811188.740000002</v>
      </c>
      <c r="E25" s="5">
        <v>0</v>
      </c>
      <c r="F25" s="11">
        <v>39407951.210000001</v>
      </c>
      <c r="G25" s="11">
        <v>0</v>
      </c>
      <c r="H25" s="13">
        <v>41.362524579999999</v>
      </c>
      <c r="I25" s="13">
        <v>0</v>
      </c>
      <c r="J25" s="13">
        <v>41.369692560000004</v>
      </c>
      <c r="K25" s="13">
        <v>0</v>
      </c>
      <c r="L25" s="4">
        <v>42634849.849999994</v>
      </c>
      <c r="M25" s="5">
        <v>0</v>
      </c>
      <c r="N25" s="11">
        <v>42951301.509999998</v>
      </c>
      <c r="O25" s="11">
        <v>0</v>
      </c>
      <c r="P25" s="13">
        <v>42.982873700000006</v>
      </c>
      <c r="Q25" s="13">
        <v>0</v>
      </c>
      <c r="R25" s="42">
        <v>45563205.879999995</v>
      </c>
      <c r="S25" s="42">
        <v>0</v>
      </c>
      <c r="T25" s="4"/>
      <c r="U25" s="5"/>
    </row>
    <row r="26" spans="1:21" ht="13.5" thickBot="1" x14ac:dyDescent="0.25">
      <c r="A26" s="20" t="s">
        <v>19</v>
      </c>
      <c r="B26" s="21"/>
      <c r="C26" s="22"/>
      <c r="D26" s="1">
        <v>0</v>
      </c>
      <c r="E26" s="3">
        <v>21.37</v>
      </c>
      <c r="F26" s="12">
        <v>0</v>
      </c>
      <c r="G26" s="12">
        <v>17.79</v>
      </c>
      <c r="H26" s="1">
        <v>0</v>
      </c>
      <c r="I26" s="13">
        <f>+H25/I24*100</f>
        <v>17.723884724759031</v>
      </c>
      <c r="J26" s="1">
        <v>0</v>
      </c>
      <c r="K26" s="13">
        <f>+J25/K24*100</f>
        <v>16.617450306226377</v>
      </c>
      <c r="L26" s="1">
        <v>0</v>
      </c>
      <c r="M26" s="3">
        <f>+L25/M24*100</f>
        <v>15.912420079625075</v>
      </c>
      <c r="N26" s="12">
        <v>0</v>
      </c>
      <c r="O26" s="12">
        <v>15.280388550747931</v>
      </c>
      <c r="P26" s="1">
        <v>0</v>
      </c>
      <c r="Q26" s="13">
        <v>13.714847110094496</v>
      </c>
      <c r="R26" s="42">
        <v>0</v>
      </c>
      <c r="S26" s="3">
        <f>+R25/S24*100</f>
        <v>13.976398941047009</v>
      </c>
      <c r="T26" s="1"/>
      <c r="U26" s="3"/>
    </row>
    <row r="27" spans="1:21" ht="12.75" customHeight="1" x14ac:dyDescent="0.2">
      <c r="J27" s="10"/>
      <c r="L27" s="10"/>
      <c r="N27" s="7"/>
      <c r="O27" s="7"/>
      <c r="P27" s="7"/>
      <c r="Q27" s="7"/>
      <c r="R27" s="7"/>
      <c r="S27" s="7"/>
      <c r="T27" s="7"/>
      <c r="U27" s="7"/>
    </row>
    <row r="28" spans="1:21" ht="12.75" customHeight="1" x14ac:dyDescent="0.2">
      <c r="A28" s="6" t="s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1" ht="12.75" customHeight="1" x14ac:dyDescent="0.2">
      <c r="A29" s="6" t="s">
        <v>24</v>
      </c>
      <c r="B29" s="6" t="s">
        <v>31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1" ht="12.75" customHeight="1" x14ac:dyDescent="0.2">
      <c r="A30" s="6" t="s">
        <v>25</v>
      </c>
      <c r="B30" s="6" t="s">
        <v>26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1" ht="12.75" customHeight="1" x14ac:dyDescent="0.2">
      <c r="A31" t="s">
        <v>27</v>
      </c>
      <c r="B31" t="s">
        <v>28</v>
      </c>
    </row>
  </sheetData>
  <mergeCells count="34">
    <mergeCell ref="A1:M1"/>
    <mergeCell ref="A7:M7"/>
    <mergeCell ref="A4:U6"/>
    <mergeCell ref="A3:U3"/>
    <mergeCell ref="A2:U2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19:C19"/>
    <mergeCell ref="A22:C22"/>
    <mergeCell ref="A23:C23"/>
    <mergeCell ref="A20:C20"/>
    <mergeCell ref="A21:C21"/>
    <mergeCell ref="N9:U9"/>
    <mergeCell ref="N10:O10"/>
    <mergeCell ref="P10:Q10"/>
    <mergeCell ref="R10:S10"/>
    <mergeCell ref="T10:U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dcterms:created xsi:type="dcterms:W3CDTF">2017-03-23T14:33:03Z</dcterms:created>
  <dcterms:modified xsi:type="dcterms:W3CDTF">2018-12-06T16:37:48Z</dcterms:modified>
</cp:coreProperties>
</file>