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6" i="1" l="1"/>
  <c r="S24" i="1"/>
  <c r="R24" i="1"/>
  <c r="Q22" i="1" l="1"/>
  <c r="Q24" i="1" s="1"/>
  <c r="P22" i="1"/>
  <c r="P24" i="1" s="1"/>
  <c r="O24" i="1" l="1"/>
  <c r="O26" i="1" s="1"/>
  <c r="N24" i="1"/>
  <c r="M24" i="1"/>
  <c r="M26" i="1" s="1"/>
  <c r="L24" i="1"/>
  <c r="K24" i="1"/>
  <c r="K26" i="1" s="1"/>
  <c r="J24" i="1"/>
  <c r="I24" i="1"/>
  <c r="I26" i="1" s="1"/>
  <c r="H24" i="1"/>
  <c r="E24" i="1"/>
  <c r="D24" i="1"/>
</calcChain>
</file>

<file path=xl/sharedStrings.xml><?xml version="1.0" encoding="utf-8"?>
<sst xmlns="http://schemas.openxmlformats.org/spreadsheetml/2006/main" count="87" uniqueCount="33">
  <si>
    <t/>
  </si>
  <si>
    <t>POPULAR BANK  LTD., INC.</t>
  </si>
  <si>
    <t>111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</si>
  <si>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</si>
  <si>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</si>
  <si>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</si>
  <si>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</si>
  <si>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</si>
  <si>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</si>
  <si>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</si>
  <si>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</si>
  <si>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</si>
  <si>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</si>
  <si>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</si>
  <si>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</si>
  <si>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</si>
  <si>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</si>
  <si>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</si>
  <si>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</si>
  <si>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</si>
  <si>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</si>
  <si>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</si>
  <si>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</si>
  <si>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</si>
  <si>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</si>
  <si>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</si>
  <si>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</si>
  <si>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</si>
  <si>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</si>
  <si>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</si>
  <si>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r>
      <t>2018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</si>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</sst>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#.00,,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12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right" vertical="top"/>
    </xf>
    <xf numFmtId="43" fontId="6" fillId="0" borderId="13" xfId="2" applyFont="1" applyBorder="1" applyAlignment="1">
      <alignment horizontal="right" vertical="top"/>
    </xf>
    <xf numFmtId="0" fontId="2" fillId="2" borderId="0" xfId="0" applyFont="1" applyFill="1" applyAlignment="1">
      <alignment vertical="center"/>
    </xf>
    <xf numFmtId="2" fontId="6" fillId="0" borderId="0" xfId="0" applyNumberFormat="1" applyFont="1"/>
    <xf numFmtId="43" fontId="6" fillId="0" borderId="0" xfId="2" applyFont="1"/>
    <xf numFmtId="43" fontId="0" fillId="0" borderId="0" xfId="2" applyFont="1"/>
    <xf numFmtId="164" fontId="2" fillId="0" borderId="0" xfId="0" applyNumberFormat="1" applyFont="1" applyAlignment="1">
      <alignment horizontal="right" vertical="center"/>
    </xf>
    <xf numFmtId="0" fontId="0" fillId="0" borderId="0" xfId="0"/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8" fillId="3" borderId="11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3" borderId="12" xfId="0" applyFont="1" applyFill="1" applyBorder="1" applyAlignment="1">
      <alignment vertical="top"/>
    </xf>
    <xf numFmtId="0" fontId="8" fillId="3" borderId="10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0" fontId="6" fillId="3" borderId="15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167" fontId="13" fillId="4" borderId="17" xfId="0" applyNumberFormat="1" applyFont="1" applyFill="1" applyBorder="1" applyAlignment="1">
      <alignment horizontal="right" vertical="center" wrapText="1"/>
    </xf>
    <xf numFmtId="43" fontId="13" fillId="4" borderId="17" xfId="2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C1" workbookViewId="0">
      <selection activeCell="Q19" sqref="Q19"/>
    </sheetView>
  </sheetViews>
  <sheetFormatPr baseColWidth="10" defaultRowHeight="12.75" customHeight="1" x14ac:dyDescent="0.2"/>
  <cols>
    <col min="1" max="1" width="7.28515625" bestFit="1" customWidth="1"/>
    <col min="2" max="2" width="9.42578125" customWidth="1"/>
    <col min="3" max="3" width="7.140625" bestFit="1" customWidth="1"/>
    <col min="4" max="4" width="7.85546875" customWidth="1"/>
    <col min="5" max="5" width="6.7109375" customWidth="1"/>
    <col min="6" max="6" width="7.85546875" customWidth="1"/>
    <col min="7" max="7" width="6.7109375" customWidth="1"/>
    <col min="8" max="8" width="7.85546875" customWidth="1"/>
    <col min="9" max="9" width="6.7109375" customWidth="1"/>
    <col min="10" max="11" width="9.5703125" customWidth="1"/>
    <col min="12" max="13" width="7.7109375" customWidth="1"/>
    <col min="14" max="15" width="7.42578125" customWidth="1"/>
    <col min="16" max="16" width="8.140625" bestFit="1" customWidth="1"/>
    <col min="17" max="17" width="7.42578125" customWidth="1"/>
    <col min="18" max="18" width="8.140625" bestFit="1" customWidth="1"/>
    <col min="19" max="21" width="7.42578125" customWidth="1"/>
  </cols>
  <sheetData>
    <row r="1" spans="1:2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8.75" customHeight="1" x14ac:dyDescent="0.2">
      <c r="A4" s="21" t="s">
        <v>32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8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3.5" thickBot="1" x14ac:dyDescent="0.25">
      <c r="A8" s="22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P8" s="13"/>
    </row>
    <row r="9" spans="1:21" ht="14.25" thickBot="1" x14ac:dyDescent="0.25">
      <c r="A9" s="24" t="s">
        <v>0</v>
      </c>
      <c r="B9" s="25"/>
      <c r="C9" s="26"/>
      <c r="D9" s="37">
        <v>2016</v>
      </c>
      <c r="E9" s="38"/>
      <c r="F9" s="16">
        <v>2017</v>
      </c>
      <c r="G9" s="17"/>
      <c r="H9" s="17"/>
      <c r="I9" s="17"/>
      <c r="J9" s="17"/>
      <c r="K9" s="17"/>
      <c r="L9" s="17"/>
      <c r="M9" s="18"/>
      <c r="N9" s="16" t="s">
        <v>30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27"/>
      <c r="B10" s="15"/>
      <c r="C10" s="28"/>
      <c r="D10" s="16" t="s">
        <v>3</v>
      </c>
      <c r="E10" s="19"/>
      <c r="F10" s="16" t="s">
        <v>4</v>
      </c>
      <c r="G10" s="19"/>
      <c r="H10" s="16" t="s">
        <v>5</v>
      </c>
      <c r="I10" s="19"/>
      <c r="J10" s="16" t="s">
        <v>29</v>
      </c>
      <c r="K10" s="19"/>
      <c r="L10" s="16" t="s">
        <v>3</v>
      </c>
      <c r="M10" s="19"/>
      <c r="N10" s="16" t="s">
        <v>4</v>
      </c>
      <c r="O10" s="19"/>
      <c r="P10" s="16" t="s">
        <v>5</v>
      </c>
      <c r="Q10" s="19"/>
      <c r="R10" s="16" t="s">
        <v>29</v>
      </c>
      <c r="S10" s="19"/>
      <c r="T10" s="16" t="s">
        <v>3</v>
      </c>
      <c r="U10" s="19"/>
    </row>
    <row r="11" spans="1:21" ht="13.5" thickBot="1" x14ac:dyDescent="0.25">
      <c r="A11" s="29"/>
      <c r="B11" s="30"/>
      <c r="C11" s="31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32" t="s">
        <v>8</v>
      </c>
      <c r="B12" s="33"/>
      <c r="C12" s="19"/>
      <c r="D12" s="8">
        <v>39734817.280000001</v>
      </c>
      <c r="E12" s="8">
        <v>0</v>
      </c>
      <c r="F12" s="8">
        <v>34082367.259999998</v>
      </c>
      <c r="G12" s="8">
        <v>0</v>
      </c>
      <c r="H12" s="7">
        <v>34.090134710000001</v>
      </c>
      <c r="I12" s="7">
        <v>0</v>
      </c>
      <c r="J12" s="9">
        <v>32.133696540000003</v>
      </c>
      <c r="K12" s="9">
        <v>0</v>
      </c>
      <c r="L12" s="8">
        <v>34490264.890000001</v>
      </c>
      <c r="M12" s="8">
        <v>0</v>
      </c>
      <c r="N12" s="8">
        <v>30328487.82</v>
      </c>
      <c r="O12" s="8">
        <v>0</v>
      </c>
      <c r="P12" s="7">
        <v>32.785019980000001</v>
      </c>
      <c r="Q12" s="7">
        <v>0</v>
      </c>
      <c r="R12" s="39">
        <v>31979873.760000002</v>
      </c>
      <c r="S12" s="39">
        <v>0</v>
      </c>
      <c r="T12" s="8"/>
      <c r="U12" s="8"/>
    </row>
    <row r="13" spans="1:21" ht="13.5" thickBot="1" x14ac:dyDescent="0.25">
      <c r="A13" s="32" t="s">
        <v>9</v>
      </c>
      <c r="B13" s="33"/>
      <c r="C13" s="19"/>
      <c r="D13" s="8">
        <v>97080911.439999998</v>
      </c>
      <c r="E13" s="8">
        <v>9708091.1500000004</v>
      </c>
      <c r="F13" s="8">
        <v>111616681.01000001</v>
      </c>
      <c r="G13" s="8">
        <v>11161668.1</v>
      </c>
      <c r="H13" s="7">
        <v>150.00352072000001</v>
      </c>
      <c r="I13" s="7">
        <v>15.000352069999998</v>
      </c>
      <c r="J13" s="9">
        <v>148.74751018999999</v>
      </c>
      <c r="K13" s="9">
        <v>14.87475102</v>
      </c>
      <c r="L13" s="8">
        <v>214634266.87</v>
      </c>
      <c r="M13" s="8">
        <v>21463426.690000001</v>
      </c>
      <c r="N13" s="8">
        <v>199135004.62</v>
      </c>
      <c r="O13" s="8">
        <v>19913500.460000001</v>
      </c>
      <c r="P13" s="7">
        <v>187.79220556999999</v>
      </c>
      <c r="Q13" s="7">
        <v>18.779220559999999</v>
      </c>
      <c r="R13" s="39">
        <v>173199712.28</v>
      </c>
      <c r="S13" s="39">
        <v>17319971.23</v>
      </c>
      <c r="T13" s="8"/>
      <c r="U13" s="8"/>
    </row>
    <row r="14" spans="1:21" ht="13.5" thickBot="1" x14ac:dyDescent="0.25">
      <c r="A14" s="32" t="s">
        <v>10</v>
      </c>
      <c r="B14" s="33"/>
      <c r="C14" s="19"/>
      <c r="D14" s="8">
        <v>9021934.9199999999</v>
      </c>
      <c r="E14" s="8">
        <v>1804386.98</v>
      </c>
      <c r="F14" s="8">
        <v>8309483.2200000007</v>
      </c>
      <c r="G14" s="8">
        <v>1661896.65</v>
      </c>
      <c r="H14" s="7">
        <v>0.72223939999999998</v>
      </c>
      <c r="I14" s="7">
        <v>0.14444788</v>
      </c>
      <c r="J14" s="9">
        <v>1.9451296</v>
      </c>
      <c r="K14" s="9">
        <v>0.38902591999999997</v>
      </c>
      <c r="L14" s="8">
        <v>4099326.8</v>
      </c>
      <c r="M14" s="8">
        <v>819865.36</v>
      </c>
      <c r="N14" s="8">
        <v>270780.84000000003</v>
      </c>
      <c r="O14" s="8">
        <v>54156.17</v>
      </c>
      <c r="P14" s="7">
        <v>5.6659330099999998</v>
      </c>
      <c r="Q14" s="7">
        <v>1.1331866000000002</v>
      </c>
      <c r="R14" s="39">
        <v>5347249.08</v>
      </c>
      <c r="S14" s="39">
        <v>1069449.82</v>
      </c>
      <c r="T14" s="8"/>
      <c r="U14" s="8"/>
    </row>
    <row r="15" spans="1:21" ht="13.5" thickBot="1" x14ac:dyDescent="0.25">
      <c r="A15" s="32" t="s">
        <v>11</v>
      </c>
      <c r="B15" s="33"/>
      <c r="C15" s="19"/>
      <c r="D15" s="8">
        <v>1827813.73</v>
      </c>
      <c r="E15" s="8">
        <v>639734.81000000006</v>
      </c>
      <c r="F15" s="8">
        <v>1950178.18</v>
      </c>
      <c r="G15" s="8">
        <v>682562.36</v>
      </c>
      <c r="H15" s="7">
        <v>1.48288631</v>
      </c>
      <c r="I15" s="7">
        <v>0.51901021000000003</v>
      </c>
      <c r="J15" s="9">
        <v>1.20889983</v>
      </c>
      <c r="K15" s="9">
        <v>0.42311493999999999</v>
      </c>
      <c r="L15" s="8">
        <v>2158115.65</v>
      </c>
      <c r="M15" s="8">
        <v>755340.48</v>
      </c>
      <c r="N15" s="8">
        <v>1767380.53</v>
      </c>
      <c r="O15" s="8">
        <v>618583.18999999994</v>
      </c>
      <c r="P15" s="7">
        <v>1.61698268</v>
      </c>
      <c r="Q15" s="7">
        <v>0.56594393000000009</v>
      </c>
      <c r="R15" s="39">
        <v>1847230.63</v>
      </c>
      <c r="S15" s="39">
        <v>646530.72</v>
      </c>
      <c r="T15" s="8"/>
      <c r="U15" s="8"/>
    </row>
    <row r="16" spans="1:21" ht="13.5" thickBot="1" x14ac:dyDescent="0.25">
      <c r="A16" s="32" t="s">
        <v>12</v>
      </c>
      <c r="B16" s="33"/>
      <c r="C16" s="19"/>
      <c r="D16" s="8">
        <v>138817155.84999999</v>
      </c>
      <c r="E16" s="8">
        <v>69408577.939999998</v>
      </c>
      <c r="F16" s="8">
        <v>136725718.44999999</v>
      </c>
      <c r="G16" s="8">
        <v>68362859.239999995</v>
      </c>
      <c r="H16" s="7">
        <v>145.34977165000001</v>
      </c>
      <c r="I16" s="7">
        <v>72.674885840000002</v>
      </c>
      <c r="J16" s="9">
        <v>197.22428497999999</v>
      </c>
      <c r="K16" s="9">
        <v>98.612142510000012</v>
      </c>
      <c r="L16" s="8">
        <v>148883679.55000001</v>
      </c>
      <c r="M16" s="8">
        <v>74441839.810000002</v>
      </c>
      <c r="N16" s="8">
        <v>154825144.46000001</v>
      </c>
      <c r="O16" s="8">
        <v>77412572.230000004</v>
      </c>
      <c r="P16" s="7">
        <v>198.20789568000001</v>
      </c>
      <c r="Q16" s="7">
        <v>99.103947860000005</v>
      </c>
      <c r="R16" s="39">
        <v>190094880.62</v>
      </c>
      <c r="S16" s="39">
        <v>95047440.329999998</v>
      </c>
      <c r="T16" s="8"/>
      <c r="U16" s="8"/>
    </row>
    <row r="17" spans="1:21" ht="13.5" thickBot="1" x14ac:dyDescent="0.25">
      <c r="A17" s="32" t="s">
        <v>13</v>
      </c>
      <c r="B17" s="33"/>
      <c r="C17" s="19"/>
      <c r="D17" s="8">
        <v>722380835.50999999</v>
      </c>
      <c r="E17" s="8">
        <v>722380835.50999999</v>
      </c>
      <c r="F17" s="8">
        <v>770570670.13</v>
      </c>
      <c r="G17" s="8">
        <v>770570670.13</v>
      </c>
      <c r="H17" s="7">
        <v>726.79529497999999</v>
      </c>
      <c r="I17" s="7">
        <v>726.79529497999999</v>
      </c>
      <c r="J17" s="9">
        <v>699.28811598000004</v>
      </c>
      <c r="K17" s="9">
        <v>699.28811598000004</v>
      </c>
      <c r="L17" s="8">
        <v>747567942.91999996</v>
      </c>
      <c r="M17" s="8">
        <v>747567942.91999996</v>
      </c>
      <c r="N17" s="8">
        <v>741527812.13</v>
      </c>
      <c r="O17" s="8">
        <v>741527812.13</v>
      </c>
      <c r="P17" s="7">
        <v>702.76040761000002</v>
      </c>
      <c r="Q17" s="7">
        <v>702.76040761000002</v>
      </c>
      <c r="R17" s="39">
        <v>754406580.74000001</v>
      </c>
      <c r="S17" s="39">
        <v>754406580.74000001</v>
      </c>
      <c r="T17" s="8"/>
      <c r="U17" s="8"/>
    </row>
    <row r="18" spans="1:21" ht="13.5" thickBot="1" x14ac:dyDescent="0.25">
      <c r="A18" s="32" t="s">
        <v>14</v>
      </c>
      <c r="B18" s="33"/>
      <c r="C18" s="19"/>
      <c r="D18" s="8">
        <v>48190728.880000003</v>
      </c>
      <c r="E18" s="8">
        <v>60238411.109999999</v>
      </c>
      <c r="F18" s="8">
        <v>41440047.229999997</v>
      </c>
      <c r="G18" s="8">
        <v>51800059.039999999</v>
      </c>
      <c r="H18" s="7">
        <v>40.801151840000003</v>
      </c>
      <c r="I18" s="7">
        <v>51.0014398</v>
      </c>
      <c r="J18" s="9">
        <v>37.162340119999996</v>
      </c>
      <c r="K18" s="9">
        <v>46.452925149999999</v>
      </c>
      <c r="L18" s="8">
        <v>36853145</v>
      </c>
      <c r="M18" s="8">
        <v>46066431.259999998</v>
      </c>
      <c r="N18" s="8">
        <v>37829982.57</v>
      </c>
      <c r="O18" s="8">
        <v>47287478.219999999</v>
      </c>
      <c r="P18" s="7">
        <v>37.097886459999998</v>
      </c>
      <c r="Q18" s="7">
        <v>46.372358079999998</v>
      </c>
      <c r="R18" s="39">
        <v>38689123.539999999</v>
      </c>
      <c r="S18" s="39">
        <v>48361404.420000002</v>
      </c>
      <c r="T18" s="8"/>
      <c r="U18" s="8"/>
    </row>
    <row r="19" spans="1:21" ht="13.5" thickBot="1" x14ac:dyDescent="0.25">
      <c r="A19" s="32" t="s">
        <v>20</v>
      </c>
      <c r="B19" s="33"/>
      <c r="C19" s="19"/>
      <c r="D19" s="8">
        <v>57196243.890000001</v>
      </c>
      <c r="E19" s="8">
        <v>85794365.840000004</v>
      </c>
      <c r="F19" s="8">
        <v>56706283.950000003</v>
      </c>
      <c r="G19" s="8">
        <v>85059425.930000007</v>
      </c>
      <c r="H19" s="7">
        <v>36.621835880000006</v>
      </c>
      <c r="I19" s="7">
        <v>54.932753829999996</v>
      </c>
      <c r="J19" s="9">
        <v>33.834919999999997</v>
      </c>
      <c r="K19" s="9">
        <v>50.752380000000002</v>
      </c>
      <c r="L19" s="8">
        <v>5770069.8399999999</v>
      </c>
      <c r="M19" s="8">
        <v>8655104.7599999998</v>
      </c>
      <c r="N19" s="8">
        <v>4224865.43</v>
      </c>
      <c r="O19" s="8">
        <v>6337298.1500000004</v>
      </c>
      <c r="P19" s="7">
        <v>4.1169164900000004</v>
      </c>
      <c r="Q19" s="7">
        <v>6.1753747499999996</v>
      </c>
      <c r="R19" s="39">
        <v>5391417.6699999999</v>
      </c>
      <c r="S19" s="39">
        <v>8087126.5200000014</v>
      </c>
      <c r="T19" s="8"/>
      <c r="U19" s="8"/>
    </row>
    <row r="20" spans="1:21" ht="13.5" thickBot="1" x14ac:dyDescent="0.25">
      <c r="A20" s="32" t="s">
        <v>21</v>
      </c>
      <c r="B20" s="33"/>
      <c r="C20" s="19"/>
      <c r="D20" s="7" t="s">
        <v>27</v>
      </c>
      <c r="E20" s="7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8" t="s">
        <v>27</v>
      </c>
      <c r="S20" s="8" t="s">
        <v>27</v>
      </c>
      <c r="T20" s="8"/>
      <c r="U20" s="8"/>
    </row>
    <row r="21" spans="1:21" ht="13.5" thickBot="1" x14ac:dyDescent="0.25">
      <c r="A21" s="32" t="s">
        <v>22</v>
      </c>
      <c r="B21" s="33"/>
      <c r="C21" s="19"/>
      <c r="D21" s="7" t="s">
        <v>27</v>
      </c>
      <c r="E21" s="7" t="s">
        <v>27</v>
      </c>
      <c r="F21" s="8" t="s">
        <v>27</v>
      </c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27</v>
      </c>
      <c r="Q21" s="8" t="s">
        <v>27</v>
      </c>
      <c r="R21" s="8" t="s">
        <v>27</v>
      </c>
      <c r="S21" s="8" t="s">
        <v>27</v>
      </c>
      <c r="T21" s="8"/>
      <c r="U21" s="8"/>
    </row>
    <row r="22" spans="1:21" ht="13.5" thickBot="1" x14ac:dyDescent="0.25">
      <c r="A22" s="34" t="s">
        <v>15</v>
      </c>
      <c r="B22" s="35"/>
      <c r="C22" s="36"/>
      <c r="D22" s="8">
        <v>1114250441.5</v>
      </c>
      <c r="E22" s="8">
        <v>949974403.34000003</v>
      </c>
      <c r="F22" s="8">
        <v>1161401429.4300001</v>
      </c>
      <c r="G22" s="8">
        <v>989299141.45000005</v>
      </c>
      <c r="H22" s="7">
        <v>1135.8668354900001</v>
      </c>
      <c r="I22" s="7">
        <v>921.06818461</v>
      </c>
      <c r="J22" s="9">
        <v>1151.54489724</v>
      </c>
      <c r="K22" s="9">
        <v>910.79245551999998</v>
      </c>
      <c r="L22" s="8">
        <v>1194456811.52</v>
      </c>
      <c r="M22" s="8">
        <v>899769951.27999997</v>
      </c>
      <c r="N22" s="8">
        <v>1169909458.4000001</v>
      </c>
      <c r="O22" s="8">
        <v>893151400.54999995</v>
      </c>
      <c r="P22" s="9">
        <f>(+SUM(P12:P21))</f>
        <v>1170.04324748</v>
      </c>
      <c r="Q22" s="9">
        <f>(+SUM(Q12:Q21))</f>
        <v>874.89043938999998</v>
      </c>
      <c r="R22" s="39">
        <v>1200956068.3199999</v>
      </c>
      <c r="S22" s="39">
        <v>924938503.77999997</v>
      </c>
      <c r="T22" s="8"/>
      <c r="U22" s="8"/>
    </row>
    <row r="23" spans="1:21" ht="13.5" thickBot="1" x14ac:dyDescent="0.25">
      <c r="A23" s="34" t="s">
        <v>16</v>
      </c>
      <c r="B23" s="35"/>
      <c r="C23" s="36"/>
      <c r="D23" s="8">
        <v>3303630.18</v>
      </c>
      <c r="E23" s="8">
        <v>0</v>
      </c>
      <c r="F23" s="8">
        <v>3251670.18</v>
      </c>
      <c r="G23" s="8">
        <v>3251670.18</v>
      </c>
      <c r="H23" s="7">
        <v>-3.2697598000000001</v>
      </c>
      <c r="I23" s="7">
        <v>0</v>
      </c>
      <c r="J23" s="9">
        <v>2.4900446999999999</v>
      </c>
      <c r="K23" s="9">
        <v>2.4900446999999999</v>
      </c>
      <c r="L23" s="8">
        <v>-2659944.62</v>
      </c>
      <c r="M23" s="8">
        <v>-2659944.62</v>
      </c>
      <c r="N23" s="8">
        <v>-9237924.2400000002</v>
      </c>
      <c r="O23" s="8">
        <v>-9237924.2400000002</v>
      </c>
      <c r="P23" s="7">
        <v>-8.7984262399999995</v>
      </c>
      <c r="Q23" s="7">
        <v>-8.7984262399999995</v>
      </c>
      <c r="R23" s="39">
        <v>-9140405.1999999993</v>
      </c>
      <c r="S23" s="39">
        <v>-9140405.1999999993</v>
      </c>
      <c r="T23" s="8"/>
      <c r="U23" s="8"/>
    </row>
    <row r="24" spans="1:21" ht="13.5" thickBot="1" x14ac:dyDescent="0.25">
      <c r="A24" s="32" t="s">
        <v>17</v>
      </c>
      <c r="B24" s="33"/>
      <c r="C24" s="19"/>
      <c r="D24" s="8">
        <f>-D23+D22</f>
        <v>1110946811.3199999</v>
      </c>
      <c r="E24" s="8">
        <f>-D23+E22</f>
        <v>946670773.16000009</v>
      </c>
      <c r="F24" s="8">
        <v>1158149759.25</v>
      </c>
      <c r="G24" s="8">
        <v>986047471.2700001</v>
      </c>
      <c r="H24" s="7">
        <f>+H22+H23</f>
        <v>1132.5970756900001</v>
      </c>
      <c r="I24" s="7">
        <f>+I22+H23</f>
        <v>917.79842481000003</v>
      </c>
      <c r="J24" s="7">
        <f>+J22-J23</f>
        <v>1149.05485254</v>
      </c>
      <c r="K24" s="7">
        <f>+K22-K23</f>
        <v>908.30241081999998</v>
      </c>
      <c r="L24" s="8">
        <f>+L22+L23</f>
        <v>1191796866.9000001</v>
      </c>
      <c r="M24" s="8">
        <f>+M22+M23</f>
        <v>897110006.65999997</v>
      </c>
      <c r="N24" s="8">
        <f>+N22+N23</f>
        <v>1160671534.1600001</v>
      </c>
      <c r="O24" s="8">
        <f>+O22+O23</f>
        <v>883913476.30999994</v>
      </c>
      <c r="P24" s="7">
        <f>(+P22+P23)</f>
        <v>1161.24482124</v>
      </c>
      <c r="Q24" s="7">
        <f>(+Q22+Q23)</f>
        <v>866.09201314999996</v>
      </c>
      <c r="R24" s="39">
        <f>+R22+R23</f>
        <v>1191815663.1199999</v>
      </c>
      <c r="S24" s="39">
        <f>+S22+S23</f>
        <v>915798098.57999992</v>
      </c>
      <c r="T24" s="8"/>
      <c r="U24" s="8"/>
    </row>
    <row r="25" spans="1:21" ht="13.5" thickBot="1" x14ac:dyDescent="0.25">
      <c r="A25" s="32" t="s">
        <v>18</v>
      </c>
      <c r="B25" s="33"/>
      <c r="C25" s="19"/>
      <c r="D25" s="8">
        <v>201875089.34</v>
      </c>
      <c r="E25" s="8">
        <v>0</v>
      </c>
      <c r="F25" s="8">
        <v>211162843.14000002</v>
      </c>
      <c r="G25" s="8">
        <v>0</v>
      </c>
      <c r="H25" s="11">
        <v>218.71586450000001</v>
      </c>
      <c r="I25" s="11">
        <v>0</v>
      </c>
      <c r="J25" s="11">
        <v>224.09404796999999</v>
      </c>
      <c r="K25" s="11">
        <v>0</v>
      </c>
      <c r="L25" s="8">
        <v>228000333.13</v>
      </c>
      <c r="M25" s="8">
        <v>0</v>
      </c>
      <c r="N25" s="8">
        <v>224394142.68000001</v>
      </c>
      <c r="O25" s="8">
        <v>0</v>
      </c>
      <c r="P25" s="12">
        <v>230.04578786000002</v>
      </c>
      <c r="Q25" s="8">
        <v>0</v>
      </c>
      <c r="R25" s="39">
        <v>238401321.81</v>
      </c>
      <c r="S25" s="39">
        <v>0</v>
      </c>
      <c r="T25" s="8"/>
      <c r="U25" s="8"/>
    </row>
    <row r="26" spans="1:21" ht="13.5" thickBot="1" x14ac:dyDescent="0.25">
      <c r="A26" s="32" t="s">
        <v>19</v>
      </c>
      <c r="B26" s="33"/>
      <c r="C26" s="19"/>
      <c r="D26" s="7">
        <v>0</v>
      </c>
      <c r="E26" s="9">
        <v>21.32</v>
      </c>
      <c r="F26" s="7">
        <v>0</v>
      </c>
      <c r="G26" s="7">
        <v>21.42</v>
      </c>
      <c r="H26" s="7">
        <v>0</v>
      </c>
      <c r="I26" s="7">
        <f>+(H25/I24)*100</f>
        <v>23.830490289333188</v>
      </c>
      <c r="J26" s="7">
        <v>0</v>
      </c>
      <c r="K26" s="7">
        <f>+(J25/K24)*100</f>
        <v>24.671744267164467</v>
      </c>
      <c r="L26" s="7">
        <v>0</v>
      </c>
      <c r="M26" s="9">
        <f>+L25/M24*100</f>
        <v>25.414980485933974</v>
      </c>
      <c r="N26" s="7">
        <v>0</v>
      </c>
      <c r="O26" s="7">
        <f>+N25/O24*100</f>
        <v>25.386437552322377</v>
      </c>
      <c r="P26" s="7">
        <v>0</v>
      </c>
      <c r="Q26" s="7">
        <v>26.561356572648361</v>
      </c>
      <c r="R26" s="39">
        <v>0</v>
      </c>
      <c r="S26" s="40">
        <f>+R25/S24*100</f>
        <v>26.032083073731599</v>
      </c>
      <c r="T26" s="7"/>
      <c r="U26" s="9"/>
    </row>
    <row r="28" spans="1:21" ht="12.75" customHeight="1" x14ac:dyDescent="0.2">
      <c r="A28" s="2" t="s">
        <v>23</v>
      </c>
      <c r="B28" s="2"/>
    </row>
    <row r="29" spans="1:21" ht="12.75" customHeight="1" x14ac:dyDescent="0.2">
      <c r="A29" s="5" t="s">
        <v>24</v>
      </c>
      <c r="B29" s="3" t="s">
        <v>31</v>
      </c>
    </row>
    <row r="30" spans="1:21" ht="12.75" customHeight="1" x14ac:dyDescent="0.2">
      <c r="A30" s="5" t="s">
        <v>25</v>
      </c>
      <c r="B30" s="4" t="s">
        <v>26</v>
      </c>
    </row>
    <row r="31" spans="1:21" ht="12.75" customHeight="1" x14ac:dyDescent="0.25">
      <c r="A31" s="6" t="s">
        <v>27</v>
      </c>
      <c r="B31" s="3" t="s">
        <v>28</v>
      </c>
    </row>
  </sheetData>
  <mergeCells count="32">
    <mergeCell ref="D9:E9"/>
    <mergeCell ref="A12:C12"/>
    <mergeCell ref="A13:C13"/>
    <mergeCell ref="A14:C14"/>
    <mergeCell ref="A15:C15"/>
    <mergeCell ref="A16:C16"/>
    <mergeCell ref="A26:C26"/>
    <mergeCell ref="A19:C19"/>
    <mergeCell ref="A20:C20"/>
    <mergeCell ref="A21:C21"/>
    <mergeCell ref="A17:C17"/>
    <mergeCell ref="A18:C18"/>
    <mergeCell ref="A22:C22"/>
    <mergeCell ref="A23:C23"/>
    <mergeCell ref="A24:C24"/>
    <mergeCell ref="A25:C25"/>
    <mergeCell ref="A1:M1"/>
    <mergeCell ref="F9:M9"/>
    <mergeCell ref="D10:E10"/>
    <mergeCell ref="F10:G10"/>
    <mergeCell ref="A3:U3"/>
    <mergeCell ref="A4:U7"/>
    <mergeCell ref="N9:U9"/>
    <mergeCell ref="N10:O10"/>
    <mergeCell ref="P10:Q10"/>
    <mergeCell ref="R10:S10"/>
    <mergeCell ref="T10:U10"/>
    <mergeCell ref="H10:I10"/>
    <mergeCell ref="J10:K10"/>
    <mergeCell ref="L10:M10"/>
    <mergeCell ref="A8:M8"/>
    <mergeCell ref="A9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BERGUIDO, DANYIRI</dc:creator>
  <cp:lastModifiedBy>FERNANDEZ, KATHIUSKA</cp:lastModifiedBy>
  <dcterms:created xsi:type="dcterms:W3CDTF">2017-03-23T16:42:00Z</dcterms:created>
  <dcterms:modified xsi:type="dcterms:W3CDTF">2018-12-06T16:41:05Z</dcterms:modified>
</cp:coreProperties>
</file>